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1" sheetId="13" r:id="rId13"/>
    <sheet name="Лист2" sheetId="14" r:id="rId14"/>
  </sheets>
  <definedNames/>
  <calcPr fullCalcOnLoad="1"/>
</workbook>
</file>

<file path=xl/sharedStrings.xml><?xml version="1.0" encoding="utf-8"?>
<sst xmlns="http://schemas.openxmlformats.org/spreadsheetml/2006/main" count="373" uniqueCount="31">
  <si>
    <t>Населенные пункты</t>
  </si>
  <si>
    <t>план</t>
  </si>
  <si>
    <t>факт</t>
  </si>
  <si>
    <t>целевой показатель смертности населения от новообразования</t>
  </si>
  <si>
    <t>число умерших в трудоспособном возрасте</t>
  </si>
  <si>
    <t>общее число выявленный случаев ЗНО (абс)</t>
  </si>
  <si>
    <t>число случаев ЗНО выявленных на ранних стадиях (абс)</t>
  </si>
  <si>
    <t>кол-во умерших до года (абс)</t>
  </si>
  <si>
    <t>кол-во больных ЗНО, состоящих на учете 5 лет и более</t>
  </si>
  <si>
    <t>г.Комсомольск-на -Амуре</t>
  </si>
  <si>
    <t>КГБУЗ Городская больница №2</t>
  </si>
  <si>
    <t>КГБУЗ Городская больница №3</t>
  </si>
  <si>
    <t>КГБУЗ Городская больница №4</t>
  </si>
  <si>
    <t>КГБУЗ Городская больница №7</t>
  </si>
  <si>
    <t>КГБУЗ поликлиника №9</t>
  </si>
  <si>
    <t>ОАО РЖД</t>
  </si>
  <si>
    <t>МСЧ 99</t>
  </si>
  <si>
    <t>Амурский район</t>
  </si>
  <si>
    <t>Комсомольский район</t>
  </si>
  <si>
    <t>Солнечный район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</si>
  <si>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</si>
  <si>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</si>
  <si>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</si>
  <si>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</si>
  <si>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</si>
  <si>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</si>
  <si>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</si>
  <si>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январь 2019 год</t>
  </si>
  <si>
    <t>февраль 2019г.</t>
  </si>
  <si>
    <t xml:space="preserve"> </t>
  </si>
  <si>
    <t>июль 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</si>
</sst>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3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L17"/>
  <sheetViews>
    <sheetView zoomScalePageLayoutView="0" workbookViewId="0" topLeftCell="A2">
      <selection activeCell="E24" sqref="E24"/>
    </sheetView>
  </sheetViews>
  <sheetFormatPr defaultColWidth="9.140625" defaultRowHeight="15"/>
  <cols>
    <col min="2" max="2" width="36.7109375" style="0" customWidth="1"/>
  </cols>
  <sheetData>
    <row r="2" ht="18.75">
      <c r="B2" s="22" t="s">
        <v>27</v>
      </c>
    </row>
    <row r="3" ht="15.75" thickBot="1"/>
    <row r="4" spans="2:12" ht="42.75" customHeight="1">
      <c r="B4" s="40" t="s">
        <v>0</v>
      </c>
      <c r="C4" s="42" t="s">
        <v>3</v>
      </c>
      <c r="D4" s="42"/>
      <c r="E4" s="42" t="s">
        <v>4</v>
      </c>
      <c r="F4" s="42"/>
      <c r="G4" s="42" t="s">
        <v>5</v>
      </c>
      <c r="H4" s="42"/>
      <c r="I4" s="42" t="s">
        <v>6</v>
      </c>
      <c r="J4" s="42"/>
      <c r="K4" s="38" t="s">
        <v>7</v>
      </c>
      <c r="L4" s="39"/>
    </row>
    <row r="5" spans="2:12" ht="15.75" customHeight="1" thickBot="1">
      <c r="B5" s="41"/>
      <c r="C5" s="4" t="s">
        <v>1</v>
      </c>
      <c r="D5" s="4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</row>
    <row r="6" spans="2:12" ht="15">
      <c r="B6" s="6" t="s">
        <v>9</v>
      </c>
      <c r="C6" s="19">
        <f>Лист1!C2</f>
        <v>39.583333333333336</v>
      </c>
      <c r="D6" s="31">
        <v>44</v>
      </c>
      <c r="E6" s="19">
        <f>Лист1!C15</f>
        <v>7.916666666666667</v>
      </c>
      <c r="F6" s="15">
        <v>6</v>
      </c>
      <c r="G6" s="19">
        <f>Лист1!C29</f>
        <v>92.33333333333333</v>
      </c>
      <c r="H6" s="15">
        <v>85</v>
      </c>
      <c r="I6" s="19">
        <f>Лист1!C42</f>
        <v>51.583333333333336</v>
      </c>
      <c r="J6" s="15">
        <v>54</v>
      </c>
      <c r="K6" s="19">
        <f>Лист1!C55</f>
        <v>16.083333333333332</v>
      </c>
      <c r="L6" s="15">
        <v>10</v>
      </c>
    </row>
    <row r="7" spans="2:12" ht="15.75" customHeight="1">
      <c r="B7" s="9" t="s">
        <v>10</v>
      </c>
      <c r="C7" s="20">
        <f>Лист1!C3</f>
        <v>9.333333333333334</v>
      </c>
      <c r="D7" s="28">
        <v>15</v>
      </c>
      <c r="E7" s="20">
        <f>Лист1!C16</f>
        <v>1.8333333333333333</v>
      </c>
      <c r="F7" s="28">
        <v>3</v>
      </c>
      <c r="G7" s="20">
        <f>Лист1!C30</f>
        <v>22.666666666666668</v>
      </c>
      <c r="H7" s="13">
        <v>19</v>
      </c>
      <c r="I7" s="20">
        <f>Лист1!C43</f>
        <v>12.666666666666666</v>
      </c>
      <c r="J7" s="13">
        <v>7</v>
      </c>
      <c r="K7" s="20">
        <f>Лист1!C56</f>
        <v>3.9166666666666665</v>
      </c>
      <c r="L7" s="13">
        <v>3</v>
      </c>
    </row>
    <row r="8" spans="2:12" ht="15">
      <c r="B8" s="9" t="s">
        <v>11</v>
      </c>
      <c r="C8" s="20">
        <f>Лист1!C4</f>
        <v>4.75</v>
      </c>
      <c r="D8" s="28">
        <v>4</v>
      </c>
      <c r="E8" s="20">
        <f>Лист1!C17</f>
        <v>0.9166666666666666</v>
      </c>
      <c r="F8" s="13">
        <v>1</v>
      </c>
      <c r="G8" s="20">
        <f>Лист1!C31</f>
        <v>11.083333333333334</v>
      </c>
      <c r="H8" s="13">
        <v>3</v>
      </c>
      <c r="I8" s="20">
        <f>Лист1!C44</f>
        <v>6.25</v>
      </c>
      <c r="J8" s="13">
        <v>3</v>
      </c>
      <c r="K8" s="20">
        <f>Лист1!C57</f>
        <v>2</v>
      </c>
      <c r="L8" s="13">
        <v>2</v>
      </c>
    </row>
    <row r="9" spans="2:12" ht="15.75" customHeight="1">
      <c r="B9" s="9" t="s">
        <v>12</v>
      </c>
      <c r="C9" s="20">
        <f>Лист1!C5</f>
        <v>5.166666666666667</v>
      </c>
      <c r="D9" s="28">
        <v>6</v>
      </c>
      <c r="E9" s="20">
        <f>Лист1!C18</f>
        <v>1</v>
      </c>
      <c r="F9" s="13">
        <v>0</v>
      </c>
      <c r="G9" s="20">
        <f>Лист1!C32</f>
        <v>12.5</v>
      </c>
      <c r="H9" s="13">
        <v>10</v>
      </c>
      <c r="I9" s="20">
        <f>Лист1!C45</f>
        <v>7</v>
      </c>
      <c r="J9" s="13">
        <v>9</v>
      </c>
      <c r="K9" s="20">
        <f>Лист1!C58</f>
        <v>2.25</v>
      </c>
      <c r="L9" s="13">
        <v>0</v>
      </c>
    </row>
    <row r="10" spans="2:12" ht="15">
      <c r="B10" s="9" t="s">
        <v>13</v>
      </c>
      <c r="C10" s="20">
        <f>Лист1!C6</f>
        <v>10.833333333333334</v>
      </c>
      <c r="D10" s="28">
        <v>15</v>
      </c>
      <c r="E10" s="20">
        <f>Лист1!C19</f>
        <v>2.1666666666666665</v>
      </c>
      <c r="F10" s="13">
        <v>1</v>
      </c>
      <c r="G10" s="20">
        <f>Лист1!C33</f>
        <v>25.75</v>
      </c>
      <c r="H10" s="13">
        <v>31</v>
      </c>
      <c r="I10" s="20">
        <f>Лист1!C46</f>
        <v>14.416666666666666</v>
      </c>
      <c r="J10" s="13">
        <v>19</v>
      </c>
      <c r="K10" s="20">
        <f>Лист1!C59</f>
        <v>5.166666666666667</v>
      </c>
      <c r="L10" s="13">
        <v>4</v>
      </c>
    </row>
    <row r="11" spans="2:12" ht="15.75" customHeight="1">
      <c r="B11" s="9" t="s">
        <v>14</v>
      </c>
      <c r="C11" s="20">
        <f>Лист1!C7</f>
        <v>3.25</v>
      </c>
      <c r="D11" s="28">
        <v>2</v>
      </c>
      <c r="E11" s="20">
        <f>Лист1!C20</f>
        <v>0.6666666666666666</v>
      </c>
      <c r="F11" s="13">
        <v>1</v>
      </c>
      <c r="G11" s="20">
        <f>Лист1!C34</f>
        <v>8</v>
      </c>
      <c r="H11" s="13">
        <v>7</v>
      </c>
      <c r="I11" s="20">
        <f>Лист1!C47</f>
        <v>4.5</v>
      </c>
      <c r="J11" s="13">
        <v>4</v>
      </c>
      <c r="K11" s="20">
        <f>Лист1!C60</f>
        <v>1.25</v>
      </c>
      <c r="L11" s="13">
        <v>0</v>
      </c>
    </row>
    <row r="12" spans="2:12" ht="15">
      <c r="B12" s="9" t="s">
        <v>15</v>
      </c>
      <c r="C12" s="20">
        <f>Лист1!C8</f>
        <v>3.75</v>
      </c>
      <c r="D12" s="28">
        <v>1</v>
      </c>
      <c r="E12" s="20">
        <f>Лист1!C21</f>
        <v>0.75</v>
      </c>
      <c r="F12" s="13">
        <v>0</v>
      </c>
      <c r="G12" s="20">
        <f>Лист1!C35</f>
        <v>9.333333333333334</v>
      </c>
      <c r="H12" s="13">
        <v>3</v>
      </c>
      <c r="I12" s="20">
        <f>Лист1!C48</f>
        <v>5.25</v>
      </c>
      <c r="J12" s="13">
        <v>2</v>
      </c>
      <c r="K12" s="20">
        <f>Лист1!C61</f>
        <v>1.5</v>
      </c>
      <c r="L12" s="13">
        <v>1</v>
      </c>
    </row>
    <row r="13" spans="2:12" ht="15.75" customHeight="1">
      <c r="B13" s="9" t="s">
        <v>16</v>
      </c>
      <c r="C13" s="20">
        <f>Лист1!C9</f>
        <v>0.4166666666666667</v>
      </c>
      <c r="D13" s="28">
        <v>1</v>
      </c>
      <c r="E13" s="20">
        <f>Лист1!C22</f>
        <v>0.08333333333333333</v>
      </c>
      <c r="F13" s="13">
        <v>0</v>
      </c>
      <c r="G13" s="20">
        <f>Лист1!C36</f>
        <v>2.0833333333333335</v>
      </c>
      <c r="H13" s="13">
        <v>11</v>
      </c>
      <c r="I13" s="20">
        <f>Лист1!C49</f>
        <v>1.1666666666666667</v>
      </c>
      <c r="J13" s="13">
        <v>10</v>
      </c>
      <c r="K13" s="20">
        <f>Лист1!C62</f>
        <v>0.6666666666666666</v>
      </c>
      <c r="L13" s="13">
        <v>0</v>
      </c>
    </row>
    <row r="14" spans="2:12" ht="15">
      <c r="B14" s="9"/>
      <c r="C14" s="20"/>
      <c r="D14" s="28"/>
      <c r="E14" s="20"/>
      <c r="F14" s="13"/>
      <c r="G14" s="20"/>
      <c r="H14" s="13"/>
      <c r="I14" s="20"/>
      <c r="J14" s="13"/>
      <c r="K14" s="20"/>
      <c r="L14" s="13"/>
    </row>
    <row r="15" spans="2:12" ht="15.75" customHeight="1">
      <c r="B15" s="9" t="s">
        <v>17</v>
      </c>
      <c r="C15" s="20">
        <f>Лист1!C11</f>
        <v>9.416666666666666</v>
      </c>
      <c r="D15" s="28">
        <v>13</v>
      </c>
      <c r="E15" s="20">
        <f>Лист1!C24</f>
        <v>1.9166666666666667</v>
      </c>
      <c r="F15" s="13">
        <v>4</v>
      </c>
      <c r="G15" s="20">
        <f>Лист1!C38</f>
        <v>22.083333333333332</v>
      </c>
      <c r="H15" s="13">
        <v>4</v>
      </c>
      <c r="I15" s="20">
        <f>Лист1!C51</f>
        <v>12.333333333333334</v>
      </c>
      <c r="J15" s="13">
        <v>2</v>
      </c>
      <c r="K15" s="20">
        <f>Лист1!C64</f>
        <v>3.9166666666666665</v>
      </c>
      <c r="L15" s="13">
        <v>1</v>
      </c>
    </row>
    <row r="16" spans="2:12" ht="15">
      <c r="B16" s="9" t="s">
        <v>18</v>
      </c>
      <c r="C16" s="20">
        <f>Лист1!C12</f>
        <v>4.416666666666667</v>
      </c>
      <c r="D16" s="28">
        <v>2</v>
      </c>
      <c r="E16" s="20">
        <f>Лист1!C25</f>
        <v>0.9166666666666666</v>
      </c>
      <c r="F16" s="13">
        <v>0</v>
      </c>
      <c r="G16" s="20">
        <f>Лист1!C39</f>
        <v>10.25</v>
      </c>
      <c r="H16" s="13">
        <v>2</v>
      </c>
      <c r="I16" s="20">
        <f>Лист1!C52</f>
        <v>5.75</v>
      </c>
      <c r="J16" s="13">
        <v>1</v>
      </c>
      <c r="K16" s="20">
        <f>Лист1!C65</f>
        <v>1.4166666666666667</v>
      </c>
      <c r="L16" s="13">
        <v>1</v>
      </c>
    </row>
    <row r="17" spans="2:12" ht="15.75" thickBot="1">
      <c r="B17" s="11" t="s">
        <v>19</v>
      </c>
      <c r="C17" s="21">
        <f>Лист1!C13</f>
        <v>4.75</v>
      </c>
      <c r="D17" s="30">
        <v>6</v>
      </c>
      <c r="E17" s="21">
        <f>Лист1!C26</f>
        <v>0.9166666666666666</v>
      </c>
      <c r="F17" s="14">
        <v>0</v>
      </c>
      <c r="G17" s="21">
        <f>Лист1!C40</f>
        <v>11.166666666666666</v>
      </c>
      <c r="H17" s="14">
        <v>8</v>
      </c>
      <c r="I17" s="21">
        <f>Лист1!C53</f>
        <v>6.25</v>
      </c>
      <c r="J17" s="14">
        <v>6</v>
      </c>
      <c r="K17" s="21">
        <f>Лист1!C66</f>
        <v>1.6666666666666667</v>
      </c>
      <c r="L17" s="14">
        <v>1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conditionalFormatting sqref="C5:C11 E5 K5">
    <cfRule type="expression" priority="188" dxfId="829">
      <formula>$B$6&lt;$A$6</formula>
    </cfRule>
  </conditionalFormatting>
  <conditionalFormatting sqref="D7">
    <cfRule type="cellIs" priority="94" dxfId="830" operator="greaterThan">
      <formula>$C$7</formula>
    </cfRule>
    <cfRule type="expression" priority="187" dxfId="829">
      <formula>$C$8&gt;$B$8</formula>
    </cfRule>
  </conditionalFormatting>
  <conditionalFormatting sqref="F7">
    <cfRule type="cellIs" priority="96" dxfId="830" operator="greaterThan">
      <formula>$E$7</formula>
    </cfRule>
    <cfRule type="cellIs" priority="175" dxfId="829" operator="greaterThan">
      <formula>$D$8</formula>
    </cfRule>
    <cfRule type="expression" priority="186" dxfId="829">
      <formula>$E$8&gt;$D$8</formula>
    </cfRule>
  </conditionalFormatting>
  <conditionalFormatting sqref="D8">
    <cfRule type="cellIs" priority="93" dxfId="830" operator="greaterThan">
      <formula>$C$8</formula>
    </cfRule>
    <cfRule type="expression" priority="185" dxfId="829">
      <formula>$C$9&gt;$B$9</formula>
    </cfRule>
  </conditionalFormatting>
  <conditionalFormatting sqref="D9">
    <cfRule type="cellIs" priority="92" dxfId="830" operator="greaterThan">
      <formula>$C$9</formula>
    </cfRule>
    <cfRule type="expression" priority="184" dxfId="829">
      <formula>$C$10&gt;$B$10</formula>
    </cfRule>
  </conditionalFormatting>
  <conditionalFormatting sqref="D10">
    <cfRule type="cellIs" priority="90" dxfId="830" operator="greaterThan">
      <formula>$C$10</formula>
    </cfRule>
    <cfRule type="cellIs" priority="91" dxfId="830" operator="greaterThan">
      <formula>15</formula>
    </cfRule>
    <cfRule type="expression" priority="183" dxfId="829">
      <formula>$C$11&gt;$B$11</formula>
    </cfRule>
  </conditionalFormatting>
  <conditionalFormatting sqref="D11">
    <cfRule type="cellIs" priority="89" dxfId="830" operator="greaterThan">
      <formula>$C$11</formula>
    </cfRule>
    <cfRule type="expression" priority="182" dxfId="829">
      <formula>$C$12&gt;$B$12</formula>
    </cfRule>
  </conditionalFormatting>
  <conditionalFormatting sqref="D12">
    <cfRule type="cellIs" priority="88" dxfId="830" operator="greaterThan">
      <formula>$C$12</formula>
    </cfRule>
    <cfRule type="expression" priority="181" dxfId="829">
      <formula>$C$13&gt;$B$13</formula>
    </cfRule>
  </conditionalFormatting>
  <conditionalFormatting sqref="D13">
    <cfRule type="cellIs" priority="87" dxfId="830" operator="greaterThan">
      <formula>$C$13</formula>
    </cfRule>
    <cfRule type="expression" priority="180" dxfId="829">
      <formula>$C$14&gt;$B$14</formula>
    </cfRule>
  </conditionalFormatting>
  <conditionalFormatting sqref="D15">
    <cfRule type="cellIs" priority="86" dxfId="830" operator="greaterThan">
      <formula>$C$15</formula>
    </cfRule>
    <cfRule type="expression" priority="179" dxfId="829">
      <formula>$C$16&gt;$B$16</formula>
    </cfRule>
  </conditionalFormatting>
  <conditionalFormatting sqref="D16">
    <cfRule type="cellIs" priority="85" dxfId="830" operator="greaterThan">
      <formula>$C$16</formula>
    </cfRule>
    <cfRule type="expression" priority="178" dxfId="829">
      <formula>$C$17&gt;$B$17</formula>
    </cfRule>
  </conditionalFormatting>
  <conditionalFormatting sqref="F6">
    <cfRule type="cellIs" priority="81" dxfId="830" operator="greaterThan">
      <formula>$E$6</formula>
    </cfRule>
    <cfRule type="cellIs" priority="176" dxfId="829" operator="greaterThan">
      <formula>$D$7</formula>
    </cfRule>
  </conditionalFormatting>
  <conditionalFormatting sqref="F8:F17">
    <cfRule type="cellIs" priority="174" dxfId="829" operator="greaterThan">
      <formula>$D$9</formula>
    </cfRule>
  </conditionalFormatting>
  <conditionalFormatting sqref="L6">
    <cfRule type="cellIs" priority="12" dxfId="830" operator="greaterThan">
      <formula>$K$6</formula>
    </cfRule>
    <cfRule type="cellIs" priority="52" dxfId="830" operator="greaterThan">
      <formula>$K$6</formula>
    </cfRule>
    <cfRule type="cellIs" priority="151" dxfId="830" operator="greaterThan">
      <formula>январь!#REF!</formula>
    </cfRule>
  </conditionalFormatting>
  <conditionalFormatting sqref="L7">
    <cfRule type="cellIs" priority="11" dxfId="830" operator="greaterThan">
      <formula>$K$7</formula>
    </cfRule>
    <cfRule type="cellIs" priority="51" dxfId="830" operator="greaterThan">
      <formula>$K$7</formula>
    </cfRule>
    <cfRule type="cellIs" priority="150" dxfId="830" operator="greaterThan">
      <formula>январь!#REF!</formula>
    </cfRule>
  </conditionalFormatting>
  <conditionalFormatting sqref="L8">
    <cfRule type="cellIs" priority="10" dxfId="830" operator="greaterThan">
      <formula>$K$8</formula>
    </cfRule>
    <cfRule type="cellIs" priority="50" dxfId="830" operator="greaterThan">
      <formula>$K$8</formula>
    </cfRule>
    <cfRule type="cellIs" priority="149" dxfId="830" operator="greaterThan">
      <formula>январь!#REF!</formula>
    </cfRule>
  </conditionalFormatting>
  <conditionalFormatting sqref="L9">
    <cfRule type="cellIs" priority="9" dxfId="830" operator="greaterThan">
      <formula>$K$9</formula>
    </cfRule>
    <cfRule type="cellIs" priority="49" dxfId="830" operator="greaterThan">
      <formula>$K$9</formula>
    </cfRule>
    <cfRule type="cellIs" priority="148" dxfId="830" operator="greaterThan">
      <formula>январь!#REF!</formula>
    </cfRule>
  </conditionalFormatting>
  <conditionalFormatting sqref="L10">
    <cfRule type="cellIs" priority="8" dxfId="830" operator="greaterThan">
      <formula>$K$10</formula>
    </cfRule>
    <cfRule type="cellIs" priority="48" dxfId="830" operator="greaterThan">
      <formula>$K$10</formula>
    </cfRule>
    <cfRule type="cellIs" priority="147" dxfId="830" operator="greaterThan">
      <formula>январь!#REF!</formula>
    </cfRule>
  </conditionalFormatting>
  <conditionalFormatting sqref="L11">
    <cfRule type="cellIs" priority="7" dxfId="830" operator="greaterThan">
      <formula>$K$11</formula>
    </cfRule>
    <cfRule type="cellIs" priority="47" dxfId="830" operator="greaterThan">
      <formula>$K$11</formula>
    </cfRule>
    <cfRule type="cellIs" priority="146" dxfId="830" operator="greaterThan">
      <formula>январь!#REF!</formula>
    </cfRule>
  </conditionalFormatting>
  <conditionalFormatting sqref="L12">
    <cfRule type="cellIs" priority="6" dxfId="830" operator="greaterThan">
      <formula>$K$12</formula>
    </cfRule>
    <cfRule type="cellIs" priority="46" dxfId="830" operator="greaterThan">
      <formula>$K$12</formula>
    </cfRule>
    <cfRule type="cellIs" priority="145" dxfId="830" operator="greaterThan">
      <formula>январь!#REF!</formula>
    </cfRule>
  </conditionalFormatting>
  <conditionalFormatting sqref="L13">
    <cfRule type="cellIs" priority="5" dxfId="830" operator="greaterThan">
      <formula>$K$13</formula>
    </cfRule>
    <cfRule type="cellIs" priority="45" dxfId="830" operator="greaterThan">
      <formula>$K$13</formula>
    </cfRule>
    <cfRule type="cellIs" priority="144" dxfId="830" operator="greaterThan">
      <formula>январь!#REF!</formula>
    </cfRule>
  </conditionalFormatting>
  <conditionalFormatting sqref="L16">
    <cfRule type="cellIs" priority="2" dxfId="830" operator="greaterThan">
      <formula>$K$16</formula>
    </cfRule>
    <cfRule type="cellIs" priority="43" dxfId="830" operator="greaterThan">
      <formula>$K$16</formula>
    </cfRule>
    <cfRule type="cellIs" priority="128" dxfId="830" operator="greaterThan">
      <formula>январь!#REF!</formula>
    </cfRule>
    <cfRule type="cellIs" priority="142" dxfId="830" operator="greaterThan">
      <formula>январь!#REF!</formula>
    </cfRule>
  </conditionalFormatting>
  <conditionalFormatting sqref="L17">
    <cfRule type="cellIs" priority="1" dxfId="830" operator="greaterThan">
      <formula>$K$17</formula>
    </cfRule>
    <cfRule type="cellIs" priority="42" dxfId="830" operator="greaterThan">
      <formula>$K$17</formula>
    </cfRule>
    <cfRule type="cellIs" priority="127" dxfId="830" operator="greaterThan">
      <formula>январь!#REF!</formula>
    </cfRule>
    <cfRule type="cellIs" priority="141" dxfId="830" operator="greaterThan">
      <formula>январь!#REF!</formula>
    </cfRule>
  </conditionalFormatting>
  <conditionalFormatting sqref="G5">
    <cfRule type="expression" priority="123" dxfId="829">
      <formula>$B$6&lt;$A$6</formula>
    </cfRule>
  </conditionalFormatting>
  <conditionalFormatting sqref="I5">
    <cfRule type="expression" priority="109" dxfId="829">
      <formula>$B$6&lt;$A$6</formula>
    </cfRule>
  </conditionalFormatting>
  <conditionalFormatting sqref="F6:F17">
    <cfRule type="cellIs" priority="97" dxfId="830" operator="greaterThan">
      <formula>$E$5</formula>
    </cfRule>
  </conditionalFormatting>
  <conditionalFormatting sqref="D6">
    <cfRule type="cellIs" priority="95" dxfId="830" operator="greaterThan">
      <formula>$C$6</formula>
    </cfRule>
  </conditionalFormatting>
  <conditionalFormatting sqref="D17">
    <cfRule type="cellIs" priority="82" dxfId="830" operator="greaterThan">
      <formula>$C$17</formula>
    </cfRule>
  </conditionalFormatting>
  <conditionalFormatting sqref="F8">
    <cfRule type="cellIs" priority="80" dxfId="830" operator="greaterThan">
      <formula>$E$8</formula>
    </cfRule>
  </conditionalFormatting>
  <conditionalFormatting sqref="F9">
    <cfRule type="cellIs" priority="79" dxfId="830" operator="greaterThan">
      <formula>$E$9</formula>
    </cfRule>
  </conditionalFormatting>
  <conditionalFormatting sqref="F10">
    <cfRule type="cellIs" priority="78" dxfId="830" operator="greaterThan">
      <formula>$E$10</formula>
    </cfRule>
  </conditionalFormatting>
  <conditionalFormatting sqref="F11">
    <cfRule type="cellIs" priority="77" dxfId="830" operator="greaterThan">
      <formula>$E$11</formula>
    </cfRule>
  </conditionalFormatting>
  <conditionalFormatting sqref="F12">
    <cfRule type="cellIs" priority="76" dxfId="830" operator="greaterThan">
      <formula>$E$12</formula>
    </cfRule>
  </conditionalFormatting>
  <conditionalFormatting sqref="F13">
    <cfRule type="cellIs" priority="75" dxfId="830" operator="greaterThan">
      <formula>$E$13</formula>
    </cfRule>
  </conditionalFormatting>
  <conditionalFormatting sqref="F15">
    <cfRule type="cellIs" priority="74" dxfId="830" operator="greaterThan">
      <formula>$E$15</formula>
    </cfRule>
  </conditionalFormatting>
  <conditionalFormatting sqref="F16">
    <cfRule type="cellIs" priority="73" dxfId="830" operator="greaterThan">
      <formula>$E$16</formula>
    </cfRule>
  </conditionalFormatting>
  <conditionalFormatting sqref="F17">
    <cfRule type="cellIs" priority="72" dxfId="830" operator="greaterThan">
      <formula>$E$17</formula>
    </cfRule>
  </conditionalFormatting>
  <conditionalFormatting sqref="H6">
    <cfRule type="cellIs" priority="34" dxfId="831" operator="lessThan">
      <formula>$G$6</formula>
    </cfRule>
  </conditionalFormatting>
  <conditionalFormatting sqref="H7">
    <cfRule type="cellIs" priority="33" dxfId="831" operator="lessThan">
      <formula>$G$7</formula>
    </cfRule>
  </conditionalFormatting>
  <conditionalFormatting sqref="H8">
    <cfRule type="cellIs" priority="32" dxfId="831" operator="lessThan">
      <formula>$G$8</formula>
    </cfRule>
  </conditionalFormatting>
  <conditionalFormatting sqref="H9">
    <cfRule type="cellIs" priority="31" dxfId="831" operator="lessThan">
      <formula>$G$9</formula>
    </cfRule>
  </conditionalFormatting>
  <conditionalFormatting sqref="H10">
    <cfRule type="cellIs" priority="30" dxfId="831" operator="lessThan">
      <formula>$G$10</formula>
    </cfRule>
  </conditionalFormatting>
  <conditionalFormatting sqref="H11">
    <cfRule type="cellIs" priority="29" dxfId="831" operator="lessThan">
      <formula>$G$11</formula>
    </cfRule>
  </conditionalFormatting>
  <conditionalFormatting sqref="H12">
    <cfRule type="cellIs" priority="28" dxfId="831" operator="lessThan">
      <formula>$G$12</formula>
    </cfRule>
  </conditionalFormatting>
  <conditionalFormatting sqref="H13">
    <cfRule type="cellIs" priority="27" dxfId="831" operator="lessThan">
      <formula>$G$13</formula>
    </cfRule>
  </conditionalFormatting>
  <conditionalFormatting sqref="H15">
    <cfRule type="cellIs" priority="26" dxfId="831" operator="lessThan">
      <formula>$G$15</formula>
    </cfRule>
  </conditionalFormatting>
  <conditionalFormatting sqref="H16">
    <cfRule type="cellIs" priority="25" dxfId="831" operator="lessThan">
      <formula>$G$16</formula>
    </cfRule>
  </conditionalFormatting>
  <conditionalFormatting sqref="H17">
    <cfRule type="cellIs" priority="24" dxfId="831" operator="lessThan">
      <formula>$G$17</formula>
    </cfRule>
  </conditionalFormatting>
  <conditionalFormatting sqref="J6">
    <cfRule type="cellIs" priority="23" dxfId="831" operator="lessThan">
      <formula>$I$6</formula>
    </cfRule>
  </conditionalFormatting>
  <conditionalFormatting sqref="J7">
    <cfRule type="cellIs" priority="22" dxfId="831" operator="lessThan">
      <formula>$I$7</formula>
    </cfRule>
  </conditionalFormatting>
  <conditionalFormatting sqref="J8">
    <cfRule type="cellIs" priority="21" dxfId="831" operator="lessThan">
      <formula>$I$8</formula>
    </cfRule>
  </conditionalFormatting>
  <conditionalFormatting sqref="J9">
    <cfRule type="cellIs" priority="20" dxfId="831" operator="lessThan">
      <formula>$I$9</formula>
    </cfRule>
  </conditionalFormatting>
  <conditionalFormatting sqref="J10">
    <cfRule type="cellIs" priority="19" dxfId="831" operator="lessThan">
      <formula>$I$10</formula>
    </cfRule>
  </conditionalFormatting>
  <conditionalFormatting sqref="J11">
    <cfRule type="cellIs" priority="18" dxfId="831" operator="lessThan">
      <formula>$I$11</formula>
    </cfRule>
  </conditionalFormatting>
  <conditionalFormatting sqref="J12">
    <cfRule type="cellIs" priority="17" dxfId="831" operator="lessThan">
      <formula>$I$12</formula>
    </cfRule>
  </conditionalFormatting>
  <conditionalFormatting sqref="J13">
    <cfRule type="cellIs" priority="16" dxfId="831" operator="equal">
      <formula>"i$I$13"</formula>
    </cfRule>
  </conditionalFormatting>
  <conditionalFormatting sqref="J15">
    <cfRule type="cellIs" priority="15" dxfId="831" operator="lessThan">
      <formula>$I$15</formula>
    </cfRule>
  </conditionalFormatting>
  <conditionalFormatting sqref="J16">
    <cfRule type="cellIs" priority="14" dxfId="831" operator="lessThan">
      <formula>$I$16</formula>
    </cfRule>
  </conditionalFormatting>
  <conditionalFormatting sqref="J17">
    <cfRule type="cellIs" priority="13" dxfId="831" operator="lessThan">
      <formula>$I$17</formula>
    </cfRule>
  </conditionalFormatting>
  <conditionalFormatting sqref="L15">
    <cfRule type="cellIs" priority="3" dxfId="830" operator="greaterThan">
      <formula>$K$15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M1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24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395</v>
      </c>
      <c r="C7" s="7">
        <v>393</v>
      </c>
      <c r="D7" s="19">
        <v>79</v>
      </c>
      <c r="E7" s="7">
        <v>72</v>
      </c>
      <c r="F7" s="19">
        <v>923</v>
      </c>
      <c r="G7" s="7">
        <v>928</v>
      </c>
      <c r="H7" s="19">
        <v>515</v>
      </c>
      <c r="I7" s="7">
        <v>568</v>
      </c>
      <c r="J7" s="19">
        <v>160</v>
      </c>
      <c r="K7" s="7">
        <v>66</v>
      </c>
      <c r="L7" s="7">
        <v>3397</v>
      </c>
      <c r="M7" s="8"/>
    </row>
    <row r="8" spans="1:13" ht="15">
      <c r="A8" s="9" t="s">
        <v>10</v>
      </c>
      <c r="B8" s="20">
        <v>93</v>
      </c>
      <c r="C8" s="1">
        <v>98</v>
      </c>
      <c r="D8" s="20">
        <v>18</v>
      </c>
      <c r="E8" s="1">
        <v>25</v>
      </c>
      <c r="F8" s="20">
        <v>226</v>
      </c>
      <c r="G8" s="1">
        <v>222</v>
      </c>
      <c r="H8" s="20">
        <v>126</v>
      </c>
      <c r="I8" s="1">
        <v>120</v>
      </c>
      <c r="J8" s="20">
        <v>39</v>
      </c>
      <c r="K8" s="1">
        <v>18</v>
      </c>
      <c r="L8" s="1">
        <v>754</v>
      </c>
      <c r="M8" s="10"/>
    </row>
    <row r="9" spans="1:13" ht="15">
      <c r="A9" s="9" t="s">
        <v>11</v>
      </c>
      <c r="B9" s="20">
        <v>47</v>
      </c>
      <c r="C9" s="1">
        <v>36</v>
      </c>
      <c r="D9" s="20">
        <v>9</v>
      </c>
      <c r="E9" s="1">
        <v>7</v>
      </c>
      <c r="F9" s="20">
        <v>110</v>
      </c>
      <c r="G9" s="1">
        <v>74</v>
      </c>
      <c r="H9" s="20">
        <v>62</v>
      </c>
      <c r="I9" s="1">
        <v>42</v>
      </c>
      <c r="J9" s="20">
        <v>20</v>
      </c>
      <c r="K9" s="1">
        <v>10</v>
      </c>
      <c r="L9" s="1">
        <v>227</v>
      </c>
      <c r="M9" s="10"/>
    </row>
    <row r="10" spans="1:13" ht="15">
      <c r="A10" s="9" t="s">
        <v>12</v>
      </c>
      <c r="B10" s="20">
        <v>51</v>
      </c>
      <c r="C10" s="1">
        <v>69</v>
      </c>
      <c r="D10" s="20">
        <v>10</v>
      </c>
      <c r="E10" s="1">
        <v>11</v>
      </c>
      <c r="F10" s="20">
        <v>125</v>
      </c>
      <c r="G10" s="1">
        <v>152</v>
      </c>
      <c r="H10" s="20">
        <v>70</v>
      </c>
      <c r="I10" s="1">
        <v>102</v>
      </c>
      <c r="J10" s="20">
        <v>22</v>
      </c>
      <c r="K10" s="1">
        <v>10</v>
      </c>
      <c r="L10" s="1">
        <v>828</v>
      </c>
      <c r="M10" s="10"/>
    </row>
    <row r="11" spans="1:13" ht="15">
      <c r="A11" s="9" t="s">
        <v>13</v>
      </c>
      <c r="B11" s="20">
        <v>108</v>
      </c>
      <c r="C11" s="1">
        <v>122</v>
      </c>
      <c r="D11" s="20">
        <v>21</v>
      </c>
      <c r="E11" s="1">
        <v>23</v>
      </c>
      <c r="F11" s="20">
        <v>257</v>
      </c>
      <c r="G11" s="1">
        <v>294</v>
      </c>
      <c r="H11" s="20">
        <v>144</v>
      </c>
      <c r="I11" s="1">
        <v>190</v>
      </c>
      <c r="J11" s="20">
        <v>51</v>
      </c>
      <c r="K11" s="1">
        <v>22</v>
      </c>
      <c r="L11" s="1">
        <v>1151</v>
      </c>
      <c r="M11" s="10"/>
    </row>
    <row r="12" spans="1:13" ht="15">
      <c r="A12" s="9" t="s">
        <v>14</v>
      </c>
      <c r="B12" s="20">
        <v>32</v>
      </c>
      <c r="C12" s="1">
        <v>22</v>
      </c>
      <c r="D12" s="20">
        <v>6</v>
      </c>
      <c r="E12" s="1">
        <v>3</v>
      </c>
      <c r="F12" s="20">
        <v>80</v>
      </c>
      <c r="G12" s="1">
        <v>82</v>
      </c>
      <c r="H12" s="20">
        <v>45</v>
      </c>
      <c r="I12" s="1">
        <v>55</v>
      </c>
      <c r="J12" s="20">
        <v>12</v>
      </c>
      <c r="K12" s="1">
        <v>5</v>
      </c>
      <c r="L12" s="1">
        <v>157</v>
      </c>
      <c r="M12" s="10"/>
    </row>
    <row r="13" spans="1:13" ht="15">
      <c r="A13" s="9" t="s">
        <v>15</v>
      </c>
      <c r="B13" s="20">
        <v>37</v>
      </c>
      <c r="C13" s="1">
        <v>10</v>
      </c>
      <c r="D13" s="20">
        <v>7</v>
      </c>
      <c r="E13" s="1">
        <v>1</v>
      </c>
      <c r="F13" s="20">
        <v>93</v>
      </c>
      <c r="G13" s="1"/>
      <c r="H13" s="20">
        <v>42</v>
      </c>
      <c r="I13" s="1"/>
      <c r="J13" s="20">
        <v>15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4</v>
      </c>
      <c r="C14" s="1">
        <v>12</v>
      </c>
      <c r="D14" s="20">
        <v>1</v>
      </c>
      <c r="E14" s="1">
        <v>2</v>
      </c>
      <c r="F14" s="20">
        <v>20</v>
      </c>
      <c r="G14" s="1"/>
      <c r="H14" s="20">
        <v>11</v>
      </c>
      <c r="I14" s="1"/>
      <c r="J14" s="20">
        <v>6</v>
      </c>
      <c r="K14" s="1">
        <v>1</v>
      </c>
      <c r="L14" s="1">
        <v>100</v>
      </c>
      <c r="M14" s="10"/>
    </row>
    <row r="15" spans="1:13" ht="15">
      <c r="A15" s="9"/>
      <c r="B15" s="20"/>
      <c r="C15" s="1"/>
      <c r="D15" s="20"/>
      <c r="E15" s="1"/>
      <c r="F15" s="20"/>
      <c r="G15" s="13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94</v>
      </c>
      <c r="C16" s="1">
        <v>98</v>
      </c>
      <c r="D16" s="20">
        <v>19</v>
      </c>
      <c r="E16" s="1">
        <v>30</v>
      </c>
      <c r="F16" s="20">
        <v>220</v>
      </c>
      <c r="G16" s="1">
        <v>213</v>
      </c>
      <c r="H16" s="20">
        <v>123</v>
      </c>
      <c r="I16" s="1">
        <v>128</v>
      </c>
      <c r="J16" s="20">
        <v>39</v>
      </c>
      <c r="K16" s="1">
        <v>21</v>
      </c>
      <c r="L16" s="1">
        <v>785</v>
      </c>
      <c r="M16" s="10"/>
    </row>
    <row r="17" spans="1:13" ht="15">
      <c r="A17" s="9" t="s">
        <v>18</v>
      </c>
      <c r="B17" s="20">
        <v>44</v>
      </c>
      <c r="C17" s="1">
        <v>37</v>
      </c>
      <c r="D17" s="20">
        <v>9</v>
      </c>
      <c r="E17" s="1">
        <v>13</v>
      </c>
      <c r="F17" s="20">
        <v>102</v>
      </c>
      <c r="G17" s="1">
        <v>67</v>
      </c>
      <c r="H17" s="20">
        <v>57</v>
      </c>
      <c r="I17" s="1">
        <v>40</v>
      </c>
      <c r="J17" s="20">
        <v>14</v>
      </c>
      <c r="K17" s="1">
        <v>5</v>
      </c>
      <c r="L17" s="1">
        <v>216</v>
      </c>
      <c r="M17" s="10"/>
    </row>
    <row r="18" spans="1:13" ht="15.75" thickBot="1">
      <c r="A18" s="11" t="s">
        <v>19</v>
      </c>
      <c r="B18" s="21">
        <v>47</v>
      </c>
      <c r="C18" s="2">
        <v>33</v>
      </c>
      <c r="D18" s="21">
        <v>9</v>
      </c>
      <c r="E18" s="2">
        <v>10</v>
      </c>
      <c r="F18" s="21">
        <v>111</v>
      </c>
      <c r="G18" s="2">
        <v>95</v>
      </c>
      <c r="H18" s="21">
        <v>62</v>
      </c>
      <c r="I18" s="2">
        <v>52</v>
      </c>
      <c r="J18" s="21">
        <v>16</v>
      </c>
      <c r="K18" s="2">
        <v>13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829">
      <formula>$B$6&lt;$A$6</formula>
    </cfRule>
  </conditionalFormatting>
  <conditionalFormatting sqref="C8">
    <cfRule type="expression" priority="64" dxfId="829">
      <formula>$C$8&gt;$B$8</formula>
    </cfRule>
  </conditionalFormatting>
  <conditionalFormatting sqref="E8">
    <cfRule type="cellIs" priority="52" dxfId="829" operator="greaterThan">
      <formula>$D$8</formula>
    </cfRule>
    <cfRule type="expression" priority="63" dxfId="829">
      <formula>$E$8&gt;$D$8</formula>
    </cfRule>
  </conditionalFormatting>
  <conditionalFormatting sqref="C9">
    <cfRule type="expression" priority="62" dxfId="829">
      <formula>$C$9&gt;$B$9</formula>
    </cfRule>
  </conditionalFormatting>
  <conditionalFormatting sqref="C10">
    <cfRule type="expression" priority="61" dxfId="829">
      <formula>$C$10&gt;$B$10</formula>
    </cfRule>
  </conditionalFormatting>
  <conditionalFormatting sqref="C11">
    <cfRule type="expression" priority="60" dxfId="829">
      <formula>$C$11&gt;$B$11</formula>
    </cfRule>
  </conditionalFormatting>
  <conditionalFormatting sqref="C12">
    <cfRule type="expression" priority="59" dxfId="829">
      <formula>$C$12&gt;$B$12</formula>
    </cfRule>
  </conditionalFormatting>
  <conditionalFormatting sqref="C13">
    <cfRule type="expression" priority="58" dxfId="829">
      <formula>$C$13&gt;$B$13</formula>
    </cfRule>
  </conditionalFormatting>
  <conditionalFormatting sqref="C14">
    <cfRule type="expression" priority="57" dxfId="829">
      <formula>$C$14&gt;$B$14</formula>
    </cfRule>
  </conditionalFormatting>
  <conditionalFormatting sqref="C16">
    <cfRule type="expression" priority="56" dxfId="829">
      <formula>$C$16&gt;$B$16</formula>
    </cfRule>
  </conditionalFormatting>
  <conditionalFormatting sqref="C17">
    <cfRule type="expression" priority="55" dxfId="829">
      <formula>$C$17&gt;$B$17</formula>
    </cfRule>
  </conditionalFormatting>
  <conditionalFormatting sqref="C18">
    <cfRule type="expression" priority="54" dxfId="829">
      <formula>$C$18&gt;$B$18</formula>
    </cfRule>
  </conditionalFormatting>
  <conditionalFormatting sqref="E7">
    <cfRule type="cellIs" priority="53" dxfId="829" operator="greaterThan">
      <formula>$D$7</formula>
    </cfRule>
  </conditionalFormatting>
  <conditionalFormatting sqref="E9:E18">
    <cfRule type="cellIs" priority="51" dxfId="829" operator="greaterThan">
      <formula>$D$9</formula>
    </cfRule>
  </conditionalFormatting>
  <conditionalFormatting sqref="G7">
    <cfRule type="cellIs" priority="50" dxfId="830" operator="lessThan">
      <formula>$F$7</formula>
    </cfRule>
  </conditionalFormatting>
  <conditionalFormatting sqref="G8">
    <cfRule type="cellIs" priority="45" dxfId="830" operator="lessThan">
      <formula>$F$8</formula>
    </cfRule>
    <cfRule type="cellIs" priority="49" dxfId="830" operator="lessThan">
      <formula>$F$9</formula>
    </cfRule>
  </conditionalFormatting>
  <conditionalFormatting sqref="G9">
    <cfRule type="cellIs" priority="48" dxfId="830" operator="lessThan">
      <formula>$F$10</formula>
    </cfRule>
  </conditionalFormatting>
  <conditionalFormatting sqref="G11">
    <cfRule type="cellIs" priority="2" dxfId="830" operator="lessThan">
      <formula>$F$11</formula>
    </cfRule>
    <cfRule type="cellIs" priority="47" dxfId="830" operator="lessThan">
      <formula>$F$12</formula>
    </cfRule>
  </conditionalFormatting>
  <conditionalFormatting sqref="G12">
    <cfRule type="cellIs" priority="46" dxfId="830" operator="lessThan">
      <formula>$F$13</formula>
    </cfRule>
  </conditionalFormatting>
  <conditionalFormatting sqref="G13">
    <cfRule type="cellIs" priority="44" dxfId="830" operator="lessThan">
      <formula>$F$13</formula>
    </cfRule>
    <cfRule type="cellIs" priority="66" dxfId="830" operator="lessThan">
      <formula>$F$14</formula>
    </cfRule>
  </conditionalFormatting>
  <conditionalFormatting sqref="G14">
    <cfRule type="cellIs" priority="43" dxfId="830" operator="lessThan">
      <formula>$F$14</formula>
    </cfRule>
  </conditionalFormatting>
  <conditionalFormatting sqref="I7">
    <cfRule type="cellIs" priority="42" dxfId="830" operator="lessThan">
      <formula>$H$7</formula>
    </cfRule>
  </conditionalFormatting>
  <conditionalFormatting sqref="I8">
    <cfRule type="cellIs" priority="41" dxfId="830" operator="lessThan">
      <formula>$H$8</formula>
    </cfRule>
  </conditionalFormatting>
  <conditionalFormatting sqref="I9">
    <cfRule type="cellIs" priority="40" dxfId="830" operator="lessThan">
      <formula>$H$9</formula>
    </cfRule>
  </conditionalFormatting>
  <conditionalFormatting sqref="I10">
    <cfRule type="cellIs" priority="39" dxfId="830" operator="lessThan">
      <formula>$H$10</formula>
    </cfRule>
  </conditionalFormatting>
  <conditionalFormatting sqref="I11">
    <cfRule type="cellIs" priority="38" dxfId="830" operator="lessThan">
      <formula>$H$11</formula>
    </cfRule>
  </conditionalFormatting>
  <conditionalFormatting sqref="I12">
    <cfRule type="cellIs" priority="37" dxfId="830" operator="lessThan">
      <formula>$H$12</formula>
    </cfRule>
  </conditionalFormatting>
  <conditionalFormatting sqref="I13">
    <cfRule type="cellIs" priority="36" dxfId="830" operator="lessThan">
      <formula>$H$13</formula>
    </cfRule>
  </conditionalFormatting>
  <conditionalFormatting sqref="I14">
    <cfRule type="cellIs" priority="35" dxfId="830" operator="lessThan">
      <formula>$H$14</formula>
    </cfRule>
  </conditionalFormatting>
  <conditionalFormatting sqref="G16">
    <cfRule type="cellIs" priority="34" dxfId="830" operator="lessThan">
      <formula>$F$16</formula>
    </cfRule>
  </conditionalFormatting>
  <conditionalFormatting sqref="G17">
    <cfRule type="cellIs" priority="33" dxfId="830" operator="lessThan">
      <formula>$F$17</formula>
    </cfRule>
  </conditionalFormatting>
  <conditionalFormatting sqref="G18">
    <cfRule type="cellIs" priority="32" dxfId="830" operator="lessThan">
      <formula>$F$18</formula>
    </cfRule>
  </conditionalFormatting>
  <conditionalFormatting sqref="I16">
    <cfRule type="cellIs" priority="31" dxfId="830" operator="lessThan">
      <formula>$H$16</formula>
    </cfRule>
  </conditionalFormatting>
  <conditionalFormatting sqref="I17">
    <cfRule type="cellIs" priority="30" dxfId="830" operator="lessThan">
      <formula>$H$17</formula>
    </cfRule>
  </conditionalFormatting>
  <conditionalFormatting sqref="I18">
    <cfRule type="cellIs" priority="29" dxfId="830" operator="lessThan">
      <formula>$H$18</formula>
    </cfRule>
  </conditionalFormatting>
  <conditionalFormatting sqref="K7">
    <cfRule type="cellIs" priority="28" dxfId="830" operator="greaterThan">
      <formula>$J$7</formula>
    </cfRule>
  </conditionalFormatting>
  <conditionalFormatting sqref="K8">
    <cfRule type="cellIs" priority="27" dxfId="830" operator="greaterThan">
      <formula>$J$8</formula>
    </cfRule>
  </conditionalFormatting>
  <conditionalFormatting sqref="K9">
    <cfRule type="cellIs" priority="26" dxfId="830" operator="greaterThan">
      <formula>$J$9</formula>
    </cfRule>
  </conditionalFormatting>
  <conditionalFormatting sqref="K10">
    <cfRule type="cellIs" priority="25" dxfId="830" operator="greaterThan">
      <formula>$J$10</formula>
    </cfRule>
  </conditionalFormatting>
  <conditionalFormatting sqref="K11">
    <cfRule type="cellIs" priority="24" dxfId="830" operator="greaterThan">
      <formula>$J$11</formula>
    </cfRule>
  </conditionalFormatting>
  <conditionalFormatting sqref="K12">
    <cfRule type="cellIs" priority="23" dxfId="830" operator="greaterThan">
      <formula>$J$12</formula>
    </cfRule>
  </conditionalFormatting>
  <conditionalFormatting sqref="K13">
    <cfRule type="cellIs" priority="22" dxfId="830" operator="greaterThan">
      <formula>$J$13</formula>
    </cfRule>
  </conditionalFormatting>
  <conditionalFormatting sqref="K14">
    <cfRule type="cellIs" priority="21" dxfId="830" operator="greaterThan">
      <formula>$J$14</formula>
    </cfRule>
  </conditionalFormatting>
  <conditionalFormatting sqref="K16">
    <cfRule type="cellIs" priority="6" dxfId="830" operator="greaterThan">
      <formula>$J$16</formula>
    </cfRule>
    <cfRule type="cellIs" priority="20" dxfId="830" operator="greaterThan">
      <formula>$J$16</formula>
    </cfRule>
  </conditionalFormatting>
  <conditionalFormatting sqref="K17">
    <cfRule type="cellIs" priority="5" dxfId="830" operator="greaterThan">
      <formula>$J$17</formula>
    </cfRule>
    <cfRule type="cellIs" priority="19" dxfId="830" operator="greaterThan">
      <formula>$J$17</formula>
    </cfRule>
  </conditionalFormatting>
  <conditionalFormatting sqref="K18">
    <cfRule type="cellIs" priority="4" dxfId="830" operator="greaterThan">
      <formula>$J$18</formula>
    </cfRule>
    <cfRule type="cellIs" priority="18" dxfId="830" operator="greaterThan">
      <formula>$J$18</formula>
    </cfRule>
  </conditionalFormatting>
  <conditionalFormatting sqref="M7">
    <cfRule type="cellIs" priority="17" dxfId="830" operator="lessThan">
      <formula>$L$7</formula>
    </cfRule>
  </conditionalFormatting>
  <conditionalFormatting sqref="M8">
    <cfRule type="cellIs" priority="16" dxfId="830" operator="lessThan">
      <formula>$L$8</formula>
    </cfRule>
  </conditionalFormatting>
  <conditionalFormatting sqref="M9">
    <cfRule type="cellIs" priority="15" dxfId="830" operator="lessThan">
      <formula>$L$9</formula>
    </cfRule>
  </conditionalFormatting>
  <conditionalFormatting sqref="M10">
    <cfRule type="cellIs" priority="14" dxfId="830" operator="lessThan">
      <formula>$L$10</formula>
    </cfRule>
  </conditionalFormatting>
  <conditionalFormatting sqref="M11">
    <cfRule type="cellIs" priority="13" dxfId="830" operator="lessThan">
      <formula>$L$11</formula>
    </cfRule>
  </conditionalFormatting>
  <conditionalFormatting sqref="M12">
    <cfRule type="cellIs" priority="12" dxfId="830" operator="lessThan">
      <formula>$L$12</formula>
    </cfRule>
  </conditionalFormatting>
  <conditionalFormatting sqref="M13">
    <cfRule type="cellIs" priority="11" dxfId="830" operator="lessThan">
      <formula>$L$13</formula>
    </cfRule>
  </conditionalFormatting>
  <conditionalFormatting sqref="M14">
    <cfRule type="cellIs" priority="10" dxfId="830" operator="lessThan">
      <formula>$L$14</formula>
    </cfRule>
  </conditionalFormatting>
  <conditionalFormatting sqref="M16">
    <cfRule type="cellIs" priority="9" dxfId="830" operator="lessThan">
      <formula>$L$16</formula>
    </cfRule>
  </conditionalFormatting>
  <conditionalFormatting sqref="M17">
    <cfRule type="cellIs" priority="8" dxfId="830" operator="lessThan">
      <formula>$L$17</formula>
    </cfRule>
  </conditionalFormatting>
  <conditionalFormatting sqref="M18">
    <cfRule type="cellIs" priority="7" dxfId="830" operator="lessThan">
      <formula>$L$18</formula>
    </cfRule>
  </conditionalFormatting>
  <conditionalFormatting sqref="G10">
    <cfRule type="cellIs" priority="3" dxfId="830" operator="lessThan">
      <formula>$F$10</formula>
    </cfRule>
  </conditionalFormatting>
  <conditionalFormatting sqref="C7">
    <cfRule type="cellIs" priority="1" dxfId="829" operator="greaterThan">
      <formula>$B$7</formula>
    </cfRule>
  </conditionalFormatting>
  <printOptions/>
  <pageMargins left="0.7" right="0.7" top="0.75" bottom="0.75" header="0.3" footer="0.3"/>
  <pageSetup fitToHeight="1" fitToWidth="1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4:M1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25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435.4166666666667</v>
      </c>
      <c r="C7" s="7">
        <v>425</v>
      </c>
      <c r="D7" s="19">
        <v>87.08333333333334</v>
      </c>
      <c r="E7" s="7">
        <v>82</v>
      </c>
      <c r="F7" s="19">
        <v>1015.6666666666666</v>
      </c>
      <c r="G7" s="7">
        <v>1021</v>
      </c>
      <c r="H7" s="19">
        <v>567.4166666666667</v>
      </c>
      <c r="I7" s="7">
        <v>618</v>
      </c>
      <c r="J7" s="19">
        <v>176.91666666666666</v>
      </c>
      <c r="K7" s="7">
        <v>66</v>
      </c>
      <c r="L7" s="7">
        <v>3397</v>
      </c>
      <c r="M7" s="8"/>
    </row>
    <row r="8" spans="1:13" ht="15">
      <c r="A8" s="9" t="s">
        <v>10</v>
      </c>
      <c r="B8" s="20">
        <v>102.66666666666667</v>
      </c>
      <c r="C8" s="1">
        <v>106</v>
      </c>
      <c r="D8" s="20">
        <v>20.166666666666664</v>
      </c>
      <c r="E8" s="1">
        <v>28</v>
      </c>
      <c r="F8" s="20">
        <v>249.33333333333334</v>
      </c>
      <c r="G8" s="1">
        <v>238</v>
      </c>
      <c r="H8" s="20">
        <v>139.33333333333331</v>
      </c>
      <c r="I8" s="1">
        <v>128</v>
      </c>
      <c r="J8" s="20">
        <v>43.08333333333333</v>
      </c>
      <c r="K8" s="1">
        <v>18</v>
      </c>
      <c r="L8" s="1">
        <v>754</v>
      </c>
      <c r="M8" s="10"/>
    </row>
    <row r="9" spans="1:13" ht="15">
      <c r="A9" s="9" t="s">
        <v>11</v>
      </c>
      <c r="B9" s="20">
        <v>52.25</v>
      </c>
      <c r="C9" s="1">
        <v>39</v>
      </c>
      <c r="D9" s="20">
        <v>10.083333333333332</v>
      </c>
      <c r="E9" s="1">
        <v>8</v>
      </c>
      <c r="F9" s="20">
        <v>121.91666666666667</v>
      </c>
      <c r="G9" s="1">
        <v>88</v>
      </c>
      <c r="H9" s="20">
        <v>68.75</v>
      </c>
      <c r="I9" s="1">
        <v>48</v>
      </c>
      <c r="J9" s="20">
        <v>22</v>
      </c>
      <c r="K9" s="1">
        <v>10</v>
      </c>
      <c r="L9" s="1">
        <v>227</v>
      </c>
      <c r="M9" s="10"/>
    </row>
    <row r="10" spans="1:13" ht="15">
      <c r="A10" s="9" t="s">
        <v>12</v>
      </c>
      <c r="B10" s="20">
        <v>56.833333333333336</v>
      </c>
      <c r="C10" s="1">
        <v>76</v>
      </c>
      <c r="D10" s="20">
        <v>11</v>
      </c>
      <c r="E10" s="1">
        <v>13</v>
      </c>
      <c r="F10" s="20">
        <v>137.5</v>
      </c>
      <c r="G10" s="1">
        <v>174</v>
      </c>
      <c r="H10" s="20">
        <v>77</v>
      </c>
      <c r="I10" s="1">
        <v>110</v>
      </c>
      <c r="J10" s="20">
        <v>24.75</v>
      </c>
      <c r="K10" s="1">
        <v>10</v>
      </c>
      <c r="L10" s="1">
        <v>828</v>
      </c>
      <c r="M10" s="10"/>
    </row>
    <row r="11" spans="1:13" ht="15">
      <c r="A11" s="9" t="s">
        <v>13</v>
      </c>
      <c r="B11" s="20">
        <v>119.16666666666667</v>
      </c>
      <c r="C11" s="1">
        <v>132</v>
      </c>
      <c r="D11" s="20">
        <v>23.833333333333332</v>
      </c>
      <c r="E11" s="1">
        <v>25</v>
      </c>
      <c r="F11" s="20">
        <v>283.25</v>
      </c>
      <c r="G11" s="1">
        <v>324</v>
      </c>
      <c r="H11" s="20">
        <v>158.58333333333331</v>
      </c>
      <c r="I11" s="1">
        <v>205</v>
      </c>
      <c r="J11" s="20">
        <v>56.833333333333336</v>
      </c>
      <c r="K11" s="1">
        <v>22</v>
      </c>
      <c r="L11" s="1">
        <v>1151</v>
      </c>
      <c r="M11" s="10"/>
    </row>
    <row r="12" spans="1:13" ht="15">
      <c r="A12" s="9" t="s">
        <v>14</v>
      </c>
      <c r="B12" s="20">
        <v>35.75</v>
      </c>
      <c r="C12" s="1">
        <v>23</v>
      </c>
      <c r="D12" s="20">
        <v>7.333333333333333</v>
      </c>
      <c r="E12" s="1">
        <v>4</v>
      </c>
      <c r="F12" s="20">
        <v>88</v>
      </c>
      <c r="G12" s="1">
        <v>94</v>
      </c>
      <c r="H12" s="20">
        <v>49.5</v>
      </c>
      <c r="I12" s="1">
        <v>62</v>
      </c>
      <c r="J12" s="20">
        <v>13.75</v>
      </c>
      <c r="K12" s="1">
        <v>5</v>
      </c>
      <c r="L12" s="1">
        <v>157</v>
      </c>
      <c r="M12" s="10"/>
    </row>
    <row r="13" spans="1:13" ht="15">
      <c r="A13" s="9" t="s">
        <v>15</v>
      </c>
      <c r="B13" s="20">
        <v>41.25</v>
      </c>
      <c r="C13" s="1">
        <v>11</v>
      </c>
      <c r="D13" s="20">
        <v>8.25</v>
      </c>
      <c r="E13" s="1">
        <v>2</v>
      </c>
      <c r="F13" s="20">
        <v>102.66666666666667</v>
      </c>
      <c r="G13" s="1">
        <v>48</v>
      </c>
      <c r="H13" s="20">
        <v>57.75</v>
      </c>
      <c r="I13" s="1">
        <v>37</v>
      </c>
      <c r="J13" s="20">
        <v>16.5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4.583333333333334</v>
      </c>
      <c r="C14" s="1">
        <v>13</v>
      </c>
      <c r="D14" s="20">
        <v>0.9166666666666666</v>
      </c>
      <c r="E14" s="1">
        <v>2</v>
      </c>
      <c r="F14" s="20">
        <v>22.916666666666668</v>
      </c>
      <c r="G14" s="1">
        <v>34</v>
      </c>
      <c r="H14" s="20">
        <v>12.833333333333334</v>
      </c>
      <c r="I14" s="1">
        <v>19</v>
      </c>
      <c r="J14" s="20">
        <v>7.333333333333333</v>
      </c>
      <c r="K14" s="1">
        <v>1</v>
      </c>
      <c r="L14" s="1">
        <v>100</v>
      </c>
      <c r="M14" s="10"/>
    </row>
    <row r="15" spans="1:13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103.58333333333333</v>
      </c>
      <c r="C16" s="1">
        <v>107</v>
      </c>
      <c r="D16" s="20">
        <v>21.083333333333336</v>
      </c>
      <c r="E16" s="1">
        <v>32</v>
      </c>
      <c r="F16" s="20">
        <v>242.91666666666666</v>
      </c>
      <c r="G16" s="1">
        <v>235</v>
      </c>
      <c r="H16" s="20">
        <v>135.66666666666669</v>
      </c>
      <c r="I16" s="1">
        <v>135</v>
      </c>
      <c r="J16" s="20">
        <v>43.08333333333333</v>
      </c>
      <c r="K16" s="1">
        <v>23</v>
      </c>
      <c r="L16" s="1">
        <v>785</v>
      </c>
      <c r="M16" s="10"/>
    </row>
    <row r="17" spans="1:13" ht="15">
      <c r="A17" s="9" t="s">
        <v>18</v>
      </c>
      <c r="B17" s="20">
        <v>48.583333333333336</v>
      </c>
      <c r="C17" s="1">
        <v>41</v>
      </c>
      <c r="D17" s="20">
        <v>10.083333333333332</v>
      </c>
      <c r="E17" s="1">
        <v>15</v>
      </c>
      <c r="F17" s="20">
        <v>112.75</v>
      </c>
      <c r="G17" s="1">
        <v>73</v>
      </c>
      <c r="H17" s="20">
        <v>63.25</v>
      </c>
      <c r="I17" s="1">
        <v>42</v>
      </c>
      <c r="J17" s="20">
        <v>15.583333333333334</v>
      </c>
      <c r="K17" s="1">
        <v>5</v>
      </c>
      <c r="L17" s="1">
        <v>216</v>
      </c>
      <c r="M17" s="10"/>
    </row>
    <row r="18" spans="1:13" ht="15.75" thickBot="1">
      <c r="A18" s="11" t="s">
        <v>19</v>
      </c>
      <c r="B18" s="21">
        <v>52.25</v>
      </c>
      <c r="C18" s="2">
        <v>34</v>
      </c>
      <c r="D18" s="21">
        <v>10.083333333333332</v>
      </c>
      <c r="E18" s="2">
        <v>11</v>
      </c>
      <c r="F18" s="21">
        <v>122.83333333333333</v>
      </c>
      <c r="G18" s="2">
        <v>109</v>
      </c>
      <c r="H18" s="21">
        <v>68.75</v>
      </c>
      <c r="I18" s="2">
        <v>59</v>
      </c>
      <c r="J18" s="21">
        <v>18.333333333333336</v>
      </c>
      <c r="K18" s="2">
        <v>14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829">
      <formula>$B$6&lt;$A$6</formula>
    </cfRule>
  </conditionalFormatting>
  <conditionalFormatting sqref="C8">
    <cfRule type="expression" priority="64" dxfId="829">
      <formula>$C$8&gt;$B$8</formula>
    </cfRule>
  </conditionalFormatting>
  <conditionalFormatting sqref="E8">
    <cfRule type="cellIs" priority="52" dxfId="829" operator="greaterThan">
      <formula>$D$8</formula>
    </cfRule>
    <cfRule type="expression" priority="63" dxfId="829">
      <formula>$E$8&gt;$D$8</formula>
    </cfRule>
  </conditionalFormatting>
  <conditionalFormatting sqref="C9">
    <cfRule type="expression" priority="62" dxfId="829">
      <formula>$C$9&gt;$B$9</formula>
    </cfRule>
  </conditionalFormatting>
  <conditionalFormatting sqref="C10">
    <cfRule type="expression" priority="61" dxfId="829">
      <formula>$C$10&gt;$B$10</formula>
    </cfRule>
  </conditionalFormatting>
  <conditionalFormatting sqref="C11">
    <cfRule type="expression" priority="60" dxfId="829">
      <formula>$C$11&gt;$B$11</formula>
    </cfRule>
  </conditionalFormatting>
  <conditionalFormatting sqref="C12">
    <cfRule type="expression" priority="59" dxfId="829">
      <formula>$C$12&gt;$B$12</formula>
    </cfRule>
  </conditionalFormatting>
  <conditionalFormatting sqref="C13">
    <cfRule type="expression" priority="58" dxfId="829">
      <formula>$C$13&gt;$B$13</formula>
    </cfRule>
  </conditionalFormatting>
  <conditionalFormatting sqref="C14">
    <cfRule type="expression" priority="57" dxfId="829">
      <formula>$C$14&gt;$B$14</formula>
    </cfRule>
  </conditionalFormatting>
  <conditionalFormatting sqref="C16">
    <cfRule type="expression" priority="56" dxfId="829">
      <formula>$C$16&gt;$B$16</formula>
    </cfRule>
  </conditionalFormatting>
  <conditionalFormatting sqref="C17">
    <cfRule type="expression" priority="55" dxfId="829">
      <formula>$C$17&gt;$B$17</formula>
    </cfRule>
  </conditionalFormatting>
  <conditionalFormatting sqref="C18">
    <cfRule type="expression" priority="54" dxfId="829">
      <formula>$C$18&gt;$B$18</formula>
    </cfRule>
  </conditionalFormatting>
  <conditionalFormatting sqref="E7">
    <cfRule type="cellIs" priority="53" dxfId="829" operator="greaterThan">
      <formula>$D$7</formula>
    </cfRule>
  </conditionalFormatting>
  <conditionalFormatting sqref="E9:E18">
    <cfRule type="cellIs" priority="51" dxfId="829" operator="greaterThan">
      <formula>$D$9</formula>
    </cfRule>
  </conditionalFormatting>
  <conditionalFormatting sqref="G7">
    <cfRule type="cellIs" priority="50" dxfId="830" operator="lessThan">
      <formula>$F$7</formula>
    </cfRule>
  </conditionalFormatting>
  <conditionalFormatting sqref="G8">
    <cfRule type="cellIs" priority="45" dxfId="830" operator="lessThan">
      <formula>$F$8</formula>
    </cfRule>
    <cfRule type="cellIs" priority="49" dxfId="830" operator="lessThan">
      <formula>$F$9</formula>
    </cfRule>
  </conditionalFormatting>
  <conditionalFormatting sqref="G9">
    <cfRule type="cellIs" priority="48" dxfId="830" operator="lessThan">
      <formula>$F$10</formula>
    </cfRule>
  </conditionalFormatting>
  <conditionalFormatting sqref="G11">
    <cfRule type="cellIs" priority="2" dxfId="830" operator="lessThan">
      <formula>$F$11</formula>
    </cfRule>
    <cfRule type="cellIs" priority="47" dxfId="830" operator="lessThan">
      <formula>$F$12</formula>
    </cfRule>
  </conditionalFormatting>
  <conditionalFormatting sqref="G12">
    <cfRule type="cellIs" priority="46" dxfId="830" operator="lessThan">
      <formula>$F$13</formula>
    </cfRule>
  </conditionalFormatting>
  <conditionalFormatting sqref="G13">
    <cfRule type="cellIs" priority="44" dxfId="830" operator="lessThan">
      <formula>$F$13</formula>
    </cfRule>
    <cfRule type="cellIs" priority="66" dxfId="830" operator="lessThan">
      <formula>$F$14</formula>
    </cfRule>
  </conditionalFormatting>
  <conditionalFormatting sqref="G14">
    <cfRule type="cellIs" priority="43" dxfId="830" operator="lessThan">
      <formula>$F$14</formula>
    </cfRule>
  </conditionalFormatting>
  <conditionalFormatting sqref="I7">
    <cfRule type="cellIs" priority="42" dxfId="830" operator="lessThan">
      <formula>$H$7</formula>
    </cfRule>
  </conditionalFormatting>
  <conditionalFormatting sqref="I8">
    <cfRule type="cellIs" priority="41" dxfId="830" operator="lessThan">
      <formula>$H$8</formula>
    </cfRule>
  </conditionalFormatting>
  <conditionalFormatting sqref="I9">
    <cfRule type="cellIs" priority="40" dxfId="830" operator="lessThan">
      <formula>$H$9</formula>
    </cfRule>
  </conditionalFormatting>
  <conditionalFormatting sqref="I10">
    <cfRule type="cellIs" priority="39" dxfId="830" operator="lessThan">
      <formula>$H$10</formula>
    </cfRule>
  </conditionalFormatting>
  <conditionalFormatting sqref="I11">
    <cfRule type="cellIs" priority="38" dxfId="830" operator="lessThan">
      <formula>$H$11</formula>
    </cfRule>
  </conditionalFormatting>
  <conditionalFormatting sqref="I12">
    <cfRule type="cellIs" priority="37" dxfId="830" operator="lessThan">
      <formula>$H$12</formula>
    </cfRule>
  </conditionalFormatting>
  <conditionalFormatting sqref="I13">
    <cfRule type="cellIs" priority="36" dxfId="830" operator="lessThan">
      <formula>$H$13</formula>
    </cfRule>
  </conditionalFormatting>
  <conditionalFormatting sqref="I14">
    <cfRule type="cellIs" priority="35" dxfId="830" operator="lessThan">
      <formula>$H$14</formula>
    </cfRule>
  </conditionalFormatting>
  <conditionalFormatting sqref="G16">
    <cfRule type="cellIs" priority="34" dxfId="830" operator="lessThan">
      <formula>$F$16</formula>
    </cfRule>
  </conditionalFormatting>
  <conditionalFormatting sqref="G17">
    <cfRule type="cellIs" priority="33" dxfId="830" operator="lessThan">
      <formula>$F$17</formula>
    </cfRule>
  </conditionalFormatting>
  <conditionalFormatting sqref="G18">
    <cfRule type="cellIs" priority="32" dxfId="830" operator="lessThan">
      <formula>$F$18</formula>
    </cfRule>
  </conditionalFormatting>
  <conditionalFormatting sqref="I16">
    <cfRule type="cellIs" priority="31" dxfId="830" operator="lessThan">
      <formula>$H$16</formula>
    </cfRule>
  </conditionalFormatting>
  <conditionalFormatting sqref="I17">
    <cfRule type="cellIs" priority="30" dxfId="830" operator="lessThan">
      <formula>$H$17</formula>
    </cfRule>
  </conditionalFormatting>
  <conditionalFormatting sqref="I18">
    <cfRule type="cellIs" priority="29" dxfId="830" operator="lessThan">
      <formula>$H$18</formula>
    </cfRule>
  </conditionalFormatting>
  <conditionalFormatting sqref="K7">
    <cfRule type="cellIs" priority="28" dxfId="830" operator="greaterThan">
      <formula>$J$7</formula>
    </cfRule>
  </conditionalFormatting>
  <conditionalFormatting sqref="K8">
    <cfRule type="cellIs" priority="27" dxfId="830" operator="greaterThan">
      <formula>$J$8</formula>
    </cfRule>
  </conditionalFormatting>
  <conditionalFormatting sqref="K9">
    <cfRule type="cellIs" priority="26" dxfId="830" operator="greaterThan">
      <formula>$J$9</formula>
    </cfRule>
  </conditionalFormatting>
  <conditionalFormatting sqref="K10">
    <cfRule type="cellIs" priority="25" dxfId="830" operator="greaterThan">
      <formula>$J$10</formula>
    </cfRule>
  </conditionalFormatting>
  <conditionalFormatting sqref="K11">
    <cfRule type="cellIs" priority="24" dxfId="830" operator="greaterThan">
      <formula>$J$11</formula>
    </cfRule>
  </conditionalFormatting>
  <conditionalFormatting sqref="K12">
    <cfRule type="cellIs" priority="23" dxfId="830" operator="greaterThan">
      <formula>$J$12</formula>
    </cfRule>
  </conditionalFormatting>
  <conditionalFormatting sqref="K13">
    <cfRule type="cellIs" priority="22" dxfId="830" operator="greaterThan">
      <formula>$J$13</formula>
    </cfRule>
  </conditionalFormatting>
  <conditionalFormatting sqref="K14">
    <cfRule type="cellIs" priority="21" dxfId="830" operator="greaterThan">
      <formula>$J$14</formula>
    </cfRule>
  </conditionalFormatting>
  <conditionalFormatting sqref="K16">
    <cfRule type="cellIs" priority="6" dxfId="830" operator="greaterThan">
      <formula>$J$16</formula>
    </cfRule>
    <cfRule type="cellIs" priority="20" dxfId="830" operator="greaterThan">
      <formula>$J$16</formula>
    </cfRule>
  </conditionalFormatting>
  <conditionalFormatting sqref="K17">
    <cfRule type="cellIs" priority="5" dxfId="830" operator="greaterThan">
      <formula>$J$17</formula>
    </cfRule>
    <cfRule type="cellIs" priority="19" dxfId="830" operator="greaterThan">
      <formula>$J$17</formula>
    </cfRule>
  </conditionalFormatting>
  <conditionalFormatting sqref="K18">
    <cfRule type="cellIs" priority="4" dxfId="830" operator="greaterThan">
      <formula>$J$18</formula>
    </cfRule>
    <cfRule type="cellIs" priority="18" dxfId="830" operator="greaterThan">
      <formula>$J$18</formula>
    </cfRule>
  </conditionalFormatting>
  <conditionalFormatting sqref="M7">
    <cfRule type="cellIs" priority="17" dxfId="830" operator="lessThan">
      <formula>$L$7</formula>
    </cfRule>
  </conditionalFormatting>
  <conditionalFormatting sqref="M8">
    <cfRule type="cellIs" priority="16" dxfId="830" operator="lessThan">
      <formula>$L$8</formula>
    </cfRule>
  </conditionalFormatting>
  <conditionalFormatting sqref="M9">
    <cfRule type="cellIs" priority="15" dxfId="830" operator="lessThan">
      <formula>$L$9</formula>
    </cfRule>
  </conditionalFormatting>
  <conditionalFormatting sqref="M10">
    <cfRule type="cellIs" priority="14" dxfId="830" operator="lessThan">
      <formula>$L$10</formula>
    </cfRule>
  </conditionalFormatting>
  <conditionalFormatting sqref="M11">
    <cfRule type="cellIs" priority="13" dxfId="830" operator="lessThan">
      <formula>$L$11</formula>
    </cfRule>
  </conditionalFormatting>
  <conditionalFormatting sqref="M12">
    <cfRule type="cellIs" priority="12" dxfId="830" operator="lessThan">
      <formula>$L$12</formula>
    </cfRule>
  </conditionalFormatting>
  <conditionalFormatting sqref="M13">
    <cfRule type="cellIs" priority="11" dxfId="830" operator="lessThan">
      <formula>$L$13</formula>
    </cfRule>
  </conditionalFormatting>
  <conditionalFormatting sqref="M14">
    <cfRule type="cellIs" priority="10" dxfId="830" operator="lessThan">
      <formula>$L$14</formula>
    </cfRule>
  </conditionalFormatting>
  <conditionalFormatting sqref="M16">
    <cfRule type="cellIs" priority="9" dxfId="830" operator="lessThan">
      <formula>$L$16</formula>
    </cfRule>
  </conditionalFormatting>
  <conditionalFormatting sqref="M17">
    <cfRule type="cellIs" priority="8" dxfId="830" operator="lessThan">
      <formula>$L$17</formula>
    </cfRule>
  </conditionalFormatting>
  <conditionalFormatting sqref="M18">
    <cfRule type="cellIs" priority="7" dxfId="830" operator="lessThan">
      <formula>$L$18</formula>
    </cfRule>
  </conditionalFormatting>
  <conditionalFormatting sqref="G10">
    <cfRule type="cellIs" priority="3" dxfId="830" operator="lessThan">
      <formula>$F$10</formula>
    </cfRule>
  </conditionalFormatting>
  <conditionalFormatting sqref="C7">
    <cfRule type="cellIs" priority="1" dxfId="829" operator="greaterThan">
      <formula>$B$7</formula>
    </cfRule>
  </conditionalFormatting>
  <printOptions/>
  <pageMargins left="0.7" right="0.7" top="0.75" bottom="0.75" header="0.3" footer="0.3"/>
  <pageSetup fitToHeight="0" fitToWidth="1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M18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26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475</v>
      </c>
      <c r="C7" s="7">
        <v>475</v>
      </c>
      <c r="D7" s="7">
        <v>95</v>
      </c>
      <c r="E7" s="7"/>
      <c r="F7" s="7">
        <v>1108</v>
      </c>
      <c r="G7" s="7">
        <v>1154</v>
      </c>
      <c r="H7" s="7">
        <v>619</v>
      </c>
      <c r="I7" s="7">
        <v>704</v>
      </c>
      <c r="J7" s="15">
        <v>193</v>
      </c>
      <c r="K7" s="7">
        <v>228</v>
      </c>
      <c r="L7" s="7">
        <v>3397</v>
      </c>
      <c r="M7" s="8">
        <v>3557</v>
      </c>
    </row>
    <row r="8" spans="1:13" ht="15">
      <c r="A8" s="9" t="s">
        <v>10</v>
      </c>
      <c r="B8" s="1">
        <v>112</v>
      </c>
      <c r="C8" s="1"/>
      <c r="D8" s="1">
        <v>22</v>
      </c>
      <c r="E8" s="1"/>
      <c r="F8" s="1">
        <v>272</v>
      </c>
      <c r="G8" s="1"/>
      <c r="H8" s="1">
        <v>152</v>
      </c>
      <c r="I8" s="1"/>
      <c r="J8" s="1">
        <v>47</v>
      </c>
      <c r="K8" s="1"/>
      <c r="L8" s="1">
        <v>754</v>
      </c>
      <c r="M8" s="10"/>
    </row>
    <row r="9" spans="1:13" ht="15">
      <c r="A9" s="9" t="s">
        <v>11</v>
      </c>
      <c r="B9" s="1">
        <v>57</v>
      </c>
      <c r="C9" s="1"/>
      <c r="D9" s="1">
        <v>11</v>
      </c>
      <c r="E9" s="1"/>
      <c r="F9" s="1">
        <v>133</v>
      </c>
      <c r="G9" s="1"/>
      <c r="H9" s="1">
        <v>75</v>
      </c>
      <c r="I9" s="1"/>
      <c r="J9" s="1">
        <v>24</v>
      </c>
      <c r="K9" s="1"/>
      <c r="L9" s="1">
        <v>227</v>
      </c>
      <c r="M9" s="10"/>
    </row>
    <row r="10" spans="1:13" ht="15">
      <c r="A10" s="9" t="s">
        <v>12</v>
      </c>
      <c r="B10" s="1">
        <v>62</v>
      </c>
      <c r="C10" s="1"/>
      <c r="D10" s="1">
        <v>12</v>
      </c>
      <c r="E10" s="1"/>
      <c r="F10" s="1">
        <v>150</v>
      </c>
      <c r="G10" s="1"/>
      <c r="H10" s="1">
        <v>84</v>
      </c>
      <c r="I10" s="1"/>
      <c r="J10" s="1">
        <v>27</v>
      </c>
      <c r="K10" s="1"/>
      <c r="L10" s="1">
        <v>828</v>
      </c>
      <c r="M10" s="10"/>
    </row>
    <row r="11" spans="1:13" ht="15">
      <c r="A11" s="9" t="s">
        <v>13</v>
      </c>
      <c r="B11" s="1">
        <v>130</v>
      </c>
      <c r="C11" s="1"/>
      <c r="D11" s="1">
        <v>26</v>
      </c>
      <c r="E11" s="1"/>
      <c r="F11" s="1">
        <v>309</v>
      </c>
      <c r="G11" s="1"/>
      <c r="H11" s="1">
        <v>173</v>
      </c>
      <c r="I11" s="1"/>
      <c r="J11" s="1">
        <v>62</v>
      </c>
      <c r="K11" s="1"/>
      <c r="L11" s="1">
        <v>1151</v>
      </c>
      <c r="M11" s="10"/>
    </row>
    <row r="12" spans="1:13" ht="15">
      <c r="A12" s="9" t="s">
        <v>14</v>
      </c>
      <c r="B12" s="1">
        <v>39</v>
      </c>
      <c r="C12" s="1"/>
      <c r="D12" s="1">
        <v>8</v>
      </c>
      <c r="E12" s="1"/>
      <c r="F12" s="1">
        <v>96</v>
      </c>
      <c r="G12" s="1"/>
      <c r="H12" s="1">
        <v>54</v>
      </c>
      <c r="I12" s="1"/>
      <c r="J12" s="1">
        <v>15</v>
      </c>
      <c r="K12" s="1"/>
      <c r="L12" s="1">
        <v>157</v>
      </c>
      <c r="M12" s="10"/>
    </row>
    <row r="13" spans="1:13" ht="15">
      <c r="A13" s="9" t="s">
        <v>15</v>
      </c>
      <c r="B13" s="1">
        <v>45</v>
      </c>
      <c r="C13" s="1"/>
      <c r="D13" s="1">
        <v>9</v>
      </c>
      <c r="E13" s="1"/>
      <c r="F13" s="1">
        <v>112</v>
      </c>
      <c r="G13" s="1"/>
      <c r="H13" s="1">
        <v>63</v>
      </c>
      <c r="I13" s="1"/>
      <c r="J13" s="1">
        <v>18</v>
      </c>
      <c r="K13" s="1"/>
      <c r="L13" s="1">
        <v>280</v>
      </c>
      <c r="M13" s="10"/>
    </row>
    <row r="14" spans="1:13" ht="15">
      <c r="A14" s="9" t="s">
        <v>16</v>
      </c>
      <c r="B14" s="1">
        <v>5</v>
      </c>
      <c r="C14" s="1"/>
      <c r="D14" s="1">
        <v>1</v>
      </c>
      <c r="E14" s="1"/>
      <c r="F14" s="1">
        <v>25</v>
      </c>
      <c r="G14" s="1"/>
      <c r="H14" s="1">
        <v>14</v>
      </c>
      <c r="I14" s="1"/>
      <c r="J14" s="1">
        <v>8</v>
      </c>
      <c r="K14" s="1"/>
      <c r="L14" s="1">
        <v>100</v>
      </c>
      <c r="M14" s="10"/>
    </row>
    <row r="15" spans="1:13" ht="1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113</v>
      </c>
      <c r="C16" s="1"/>
      <c r="D16" s="1">
        <v>23</v>
      </c>
      <c r="E16" s="1"/>
      <c r="F16" s="1">
        <v>265</v>
      </c>
      <c r="G16" s="1"/>
      <c r="H16" s="1">
        <v>148</v>
      </c>
      <c r="I16" s="1"/>
      <c r="J16" s="1">
        <v>47</v>
      </c>
      <c r="K16" s="1"/>
      <c r="L16" s="1">
        <v>785</v>
      </c>
      <c r="M16" s="10"/>
    </row>
    <row r="17" spans="1:13" ht="15">
      <c r="A17" s="9" t="s">
        <v>18</v>
      </c>
      <c r="B17" s="1">
        <v>53</v>
      </c>
      <c r="C17" s="1"/>
      <c r="D17" s="1">
        <v>11</v>
      </c>
      <c r="E17" s="1"/>
      <c r="F17" s="1">
        <v>123</v>
      </c>
      <c r="G17" s="1"/>
      <c r="H17" s="1">
        <v>69</v>
      </c>
      <c r="I17" s="1"/>
      <c r="J17" s="1">
        <v>17</v>
      </c>
      <c r="K17" s="1"/>
      <c r="L17" s="1">
        <v>216</v>
      </c>
      <c r="M17" s="10"/>
    </row>
    <row r="18" spans="1:13" ht="15.75" thickBot="1">
      <c r="A18" s="11" t="s">
        <v>19</v>
      </c>
      <c r="B18" s="2">
        <v>57</v>
      </c>
      <c r="C18" s="2"/>
      <c r="D18" s="2">
        <v>11</v>
      </c>
      <c r="E18" s="2"/>
      <c r="F18" s="2">
        <v>134</v>
      </c>
      <c r="G18" s="2"/>
      <c r="H18" s="2">
        <v>75</v>
      </c>
      <c r="I18" s="2"/>
      <c r="J18" s="2">
        <v>20</v>
      </c>
      <c r="K18" s="2"/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829">
      <formula>$B$6&lt;$A$6</formula>
    </cfRule>
  </conditionalFormatting>
  <conditionalFormatting sqref="C8">
    <cfRule type="expression" priority="64" dxfId="829">
      <formula>$C$8&gt;$B$8</formula>
    </cfRule>
  </conditionalFormatting>
  <conditionalFormatting sqref="E8">
    <cfRule type="cellIs" priority="52" dxfId="829" operator="greaterThan">
      <formula>$D$8</formula>
    </cfRule>
    <cfRule type="expression" priority="63" dxfId="829">
      <formula>$E$8&gt;$D$8</formula>
    </cfRule>
  </conditionalFormatting>
  <conditionalFormatting sqref="C9">
    <cfRule type="expression" priority="62" dxfId="829">
      <formula>$C$9&gt;$B$9</formula>
    </cfRule>
  </conditionalFormatting>
  <conditionalFormatting sqref="C10">
    <cfRule type="expression" priority="61" dxfId="829">
      <formula>$C$10&gt;$B$10</formula>
    </cfRule>
  </conditionalFormatting>
  <conditionalFormatting sqref="C11">
    <cfRule type="expression" priority="60" dxfId="829">
      <formula>$C$11&gt;$B$11</formula>
    </cfRule>
  </conditionalFormatting>
  <conditionalFormatting sqref="C12">
    <cfRule type="expression" priority="59" dxfId="829">
      <formula>$C$12&gt;$B$12</formula>
    </cfRule>
  </conditionalFormatting>
  <conditionalFormatting sqref="C13">
    <cfRule type="expression" priority="58" dxfId="829">
      <formula>$C$13&gt;$B$13</formula>
    </cfRule>
  </conditionalFormatting>
  <conditionalFormatting sqref="C14">
    <cfRule type="expression" priority="57" dxfId="829">
      <formula>$C$14&gt;$B$14</formula>
    </cfRule>
  </conditionalFormatting>
  <conditionalFormatting sqref="C16">
    <cfRule type="expression" priority="56" dxfId="829">
      <formula>$C$16&gt;$B$16</formula>
    </cfRule>
  </conditionalFormatting>
  <conditionalFormatting sqref="C17">
    <cfRule type="expression" priority="55" dxfId="829">
      <formula>$C$17&gt;$B$17</formula>
    </cfRule>
  </conditionalFormatting>
  <conditionalFormatting sqref="C18">
    <cfRule type="expression" priority="54" dxfId="829">
      <formula>$C$18&gt;$B$18</formula>
    </cfRule>
  </conditionalFormatting>
  <conditionalFormatting sqref="E7">
    <cfRule type="cellIs" priority="53" dxfId="829" operator="greaterThan">
      <formula>$D$7</formula>
    </cfRule>
  </conditionalFormatting>
  <conditionalFormatting sqref="E9:E18">
    <cfRule type="cellIs" priority="51" dxfId="829" operator="greaterThan">
      <formula>$D$9</formula>
    </cfRule>
  </conditionalFormatting>
  <conditionalFormatting sqref="G7">
    <cfRule type="cellIs" priority="50" dxfId="830" operator="lessThan">
      <formula>$F$7</formula>
    </cfRule>
  </conditionalFormatting>
  <conditionalFormatting sqref="G8">
    <cfRule type="cellIs" priority="45" dxfId="830" operator="lessThan">
      <formula>$F$8</formula>
    </cfRule>
    <cfRule type="cellIs" priority="49" dxfId="830" operator="lessThan">
      <formula>$F$9</formula>
    </cfRule>
  </conditionalFormatting>
  <conditionalFormatting sqref="G9">
    <cfRule type="cellIs" priority="48" dxfId="830" operator="lessThan">
      <formula>$F$10</formula>
    </cfRule>
  </conditionalFormatting>
  <conditionalFormatting sqref="G11">
    <cfRule type="cellIs" priority="2" dxfId="830" operator="lessThan">
      <formula>$F$11</formula>
    </cfRule>
    <cfRule type="cellIs" priority="47" dxfId="830" operator="lessThan">
      <formula>$F$12</formula>
    </cfRule>
  </conditionalFormatting>
  <conditionalFormatting sqref="G12">
    <cfRule type="cellIs" priority="46" dxfId="830" operator="lessThan">
      <formula>$F$13</formula>
    </cfRule>
  </conditionalFormatting>
  <conditionalFormatting sqref="G13">
    <cfRule type="cellIs" priority="44" dxfId="830" operator="lessThan">
      <formula>$F$13</formula>
    </cfRule>
    <cfRule type="cellIs" priority="66" dxfId="830" operator="lessThan">
      <formula>$F$14</formula>
    </cfRule>
  </conditionalFormatting>
  <conditionalFormatting sqref="G14">
    <cfRule type="cellIs" priority="43" dxfId="830" operator="lessThan">
      <formula>$F$14</formula>
    </cfRule>
  </conditionalFormatting>
  <conditionalFormatting sqref="I7">
    <cfRule type="cellIs" priority="42" dxfId="830" operator="lessThan">
      <formula>$H$7</formula>
    </cfRule>
  </conditionalFormatting>
  <conditionalFormatting sqref="I8">
    <cfRule type="cellIs" priority="41" dxfId="830" operator="lessThan">
      <formula>$H$8</formula>
    </cfRule>
  </conditionalFormatting>
  <conditionalFormatting sqref="I9">
    <cfRule type="cellIs" priority="40" dxfId="830" operator="lessThan">
      <formula>$H$9</formula>
    </cfRule>
  </conditionalFormatting>
  <conditionalFormatting sqref="I10">
    <cfRule type="cellIs" priority="39" dxfId="830" operator="lessThan">
      <formula>$H$10</formula>
    </cfRule>
  </conditionalFormatting>
  <conditionalFormatting sqref="I11">
    <cfRule type="cellIs" priority="38" dxfId="830" operator="lessThan">
      <formula>$H$11</formula>
    </cfRule>
  </conditionalFormatting>
  <conditionalFormatting sqref="I12">
    <cfRule type="cellIs" priority="37" dxfId="830" operator="lessThan">
      <formula>$H$12</formula>
    </cfRule>
  </conditionalFormatting>
  <conditionalFormatting sqref="I13">
    <cfRule type="cellIs" priority="36" dxfId="830" operator="lessThan">
      <formula>$H$13</formula>
    </cfRule>
  </conditionalFormatting>
  <conditionalFormatting sqref="I14">
    <cfRule type="cellIs" priority="35" dxfId="830" operator="lessThan">
      <formula>$H$14</formula>
    </cfRule>
  </conditionalFormatting>
  <conditionalFormatting sqref="G16">
    <cfRule type="cellIs" priority="34" dxfId="830" operator="lessThan">
      <formula>$F$16</formula>
    </cfRule>
  </conditionalFormatting>
  <conditionalFormatting sqref="G17">
    <cfRule type="cellIs" priority="33" dxfId="830" operator="lessThan">
      <formula>$F$17</formula>
    </cfRule>
  </conditionalFormatting>
  <conditionalFormatting sqref="G18">
    <cfRule type="cellIs" priority="32" dxfId="830" operator="lessThan">
      <formula>$F$18</formula>
    </cfRule>
  </conditionalFormatting>
  <conditionalFormatting sqref="I16">
    <cfRule type="cellIs" priority="31" dxfId="830" operator="lessThan">
      <formula>$H$16</formula>
    </cfRule>
  </conditionalFormatting>
  <conditionalFormatting sqref="I17">
    <cfRule type="cellIs" priority="30" dxfId="830" operator="lessThan">
      <formula>$H$17</formula>
    </cfRule>
  </conditionalFormatting>
  <conditionalFormatting sqref="I18">
    <cfRule type="cellIs" priority="29" dxfId="830" operator="lessThan">
      <formula>$H$18</formula>
    </cfRule>
  </conditionalFormatting>
  <conditionalFormatting sqref="K7">
    <cfRule type="cellIs" priority="28" dxfId="830" operator="greaterThan">
      <formula>$J$7</formula>
    </cfRule>
  </conditionalFormatting>
  <conditionalFormatting sqref="K8">
    <cfRule type="cellIs" priority="27" dxfId="830" operator="greaterThan">
      <formula>$J$8</formula>
    </cfRule>
  </conditionalFormatting>
  <conditionalFormatting sqref="K9">
    <cfRule type="cellIs" priority="26" dxfId="830" operator="greaterThan">
      <formula>$J$9</formula>
    </cfRule>
  </conditionalFormatting>
  <conditionalFormatting sqref="K10">
    <cfRule type="cellIs" priority="25" dxfId="830" operator="greaterThan">
      <formula>$J$10</formula>
    </cfRule>
  </conditionalFormatting>
  <conditionalFormatting sqref="K11">
    <cfRule type="cellIs" priority="24" dxfId="830" operator="greaterThan">
      <formula>$J$11</formula>
    </cfRule>
  </conditionalFormatting>
  <conditionalFormatting sqref="K12">
    <cfRule type="cellIs" priority="23" dxfId="830" operator="greaterThan">
      <formula>$J$12</formula>
    </cfRule>
  </conditionalFormatting>
  <conditionalFormatting sqref="K13">
    <cfRule type="cellIs" priority="22" dxfId="830" operator="greaterThan">
      <formula>$J$13</formula>
    </cfRule>
  </conditionalFormatting>
  <conditionalFormatting sqref="K14">
    <cfRule type="cellIs" priority="21" dxfId="830" operator="greaterThan">
      <formula>$J$14</formula>
    </cfRule>
  </conditionalFormatting>
  <conditionalFormatting sqref="K16">
    <cfRule type="cellIs" priority="6" dxfId="830" operator="greaterThan">
      <formula>$J$16</formula>
    </cfRule>
    <cfRule type="cellIs" priority="20" dxfId="830" operator="greaterThan">
      <formula>$J$16</formula>
    </cfRule>
  </conditionalFormatting>
  <conditionalFormatting sqref="K17">
    <cfRule type="cellIs" priority="5" dxfId="830" operator="greaterThan">
      <formula>$J$17</formula>
    </cfRule>
    <cfRule type="cellIs" priority="19" dxfId="830" operator="greaterThan">
      <formula>$J$17</formula>
    </cfRule>
  </conditionalFormatting>
  <conditionalFormatting sqref="K18">
    <cfRule type="cellIs" priority="4" dxfId="830" operator="greaterThan">
      <formula>$J$18</formula>
    </cfRule>
    <cfRule type="cellIs" priority="18" dxfId="830" operator="greaterThan">
      <formula>$J$18</formula>
    </cfRule>
  </conditionalFormatting>
  <conditionalFormatting sqref="M7">
    <cfRule type="cellIs" priority="17" dxfId="830" operator="lessThan">
      <formula>$L$7</formula>
    </cfRule>
  </conditionalFormatting>
  <conditionalFormatting sqref="M8">
    <cfRule type="cellIs" priority="16" dxfId="830" operator="lessThan">
      <formula>$L$8</formula>
    </cfRule>
  </conditionalFormatting>
  <conditionalFormatting sqref="M9">
    <cfRule type="cellIs" priority="15" dxfId="830" operator="lessThan">
      <formula>$L$9</formula>
    </cfRule>
  </conditionalFormatting>
  <conditionalFormatting sqref="M10">
    <cfRule type="cellIs" priority="14" dxfId="830" operator="lessThan">
      <formula>$L$10</formula>
    </cfRule>
  </conditionalFormatting>
  <conditionalFormatting sqref="M11">
    <cfRule type="cellIs" priority="13" dxfId="830" operator="lessThan">
      <formula>$L$11</formula>
    </cfRule>
  </conditionalFormatting>
  <conditionalFormatting sqref="M12">
    <cfRule type="cellIs" priority="12" dxfId="830" operator="lessThan">
      <formula>$L$12</formula>
    </cfRule>
  </conditionalFormatting>
  <conditionalFormatting sqref="M13">
    <cfRule type="cellIs" priority="11" dxfId="830" operator="lessThan">
      <formula>$L$13</formula>
    </cfRule>
  </conditionalFormatting>
  <conditionalFormatting sqref="M14">
    <cfRule type="cellIs" priority="10" dxfId="830" operator="lessThan">
      <formula>$L$14</formula>
    </cfRule>
  </conditionalFormatting>
  <conditionalFormatting sqref="M16">
    <cfRule type="cellIs" priority="9" dxfId="830" operator="lessThan">
      <formula>$L$16</formula>
    </cfRule>
  </conditionalFormatting>
  <conditionalFormatting sqref="M17">
    <cfRule type="cellIs" priority="8" dxfId="830" operator="lessThan">
      <formula>$L$17</formula>
    </cfRule>
  </conditionalFormatting>
  <conditionalFormatting sqref="M18">
    <cfRule type="cellIs" priority="7" dxfId="830" operator="lessThan">
      <formula>$L$18</formula>
    </cfRule>
  </conditionalFormatting>
  <conditionalFormatting sqref="G10">
    <cfRule type="cellIs" priority="3" dxfId="830" operator="lessThan">
      <formula>$F$10</formula>
    </cfRule>
  </conditionalFormatting>
  <conditionalFormatting sqref="C7">
    <cfRule type="cellIs" priority="1" dxfId="829" operator="greaterThan">
      <formula>$B$7</formula>
    </cfRule>
  </conditionalFormatting>
  <printOptions/>
  <pageMargins left="0.25" right="0.25" top="0.75" bottom="0.75" header="0.3" footer="0.3"/>
  <pageSetup fitToHeight="1" fitToWidth="1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66"/>
  <sheetViews>
    <sheetView zoomScalePageLayoutView="0" workbookViewId="0" topLeftCell="A37">
      <selection activeCell="M55" sqref="M55:M66"/>
    </sheetView>
  </sheetViews>
  <sheetFormatPr defaultColWidth="9.140625" defaultRowHeight="15"/>
  <sheetData>
    <row r="1" spans="3:13" ht="15.75" thickBot="1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</row>
    <row r="2" spans="2:13" ht="15">
      <c r="B2" s="15">
        <v>475</v>
      </c>
      <c r="C2" s="23">
        <f>B2/12*1</f>
        <v>39.583333333333336</v>
      </c>
      <c r="D2" s="23">
        <f>B2/12*2</f>
        <v>79.16666666666667</v>
      </c>
      <c r="E2" s="23">
        <f>B2/12*3</f>
        <v>118.75</v>
      </c>
      <c r="F2" s="23">
        <f>B2/12*4</f>
        <v>158.33333333333334</v>
      </c>
      <c r="G2" s="23">
        <f>B2/12*5</f>
        <v>197.91666666666669</v>
      </c>
      <c r="H2" s="23">
        <f>B2/12*6</f>
        <v>237.5</v>
      </c>
      <c r="I2" s="23">
        <f>B2/12*7</f>
        <v>277.08333333333337</v>
      </c>
      <c r="J2" s="23">
        <f>B2/12*8</f>
        <v>316.6666666666667</v>
      </c>
      <c r="K2" s="23">
        <f>B2/12*9</f>
        <v>356.25</v>
      </c>
      <c r="L2" s="23">
        <f>B2/12*10</f>
        <v>395.83333333333337</v>
      </c>
      <c r="M2" s="23">
        <f>B2/12*11</f>
        <v>435.4166666666667</v>
      </c>
    </row>
    <row r="3" spans="2:13" ht="15">
      <c r="B3" s="13">
        <v>112</v>
      </c>
      <c r="C3" s="23">
        <f aca="true" t="shared" si="0" ref="C3:C13">B3/12*1</f>
        <v>9.333333333333334</v>
      </c>
      <c r="D3" s="23">
        <f aca="true" t="shared" si="1" ref="D3:D66">B3/12*2</f>
        <v>18.666666666666668</v>
      </c>
      <c r="E3" s="23">
        <f aca="true" t="shared" si="2" ref="E3:E66">B3/12*3</f>
        <v>28</v>
      </c>
      <c r="F3" s="23">
        <f aca="true" t="shared" si="3" ref="F3:F66">B3/12*4</f>
        <v>37.333333333333336</v>
      </c>
      <c r="G3" s="23">
        <f aca="true" t="shared" si="4" ref="G3:G66">B3/12*5</f>
        <v>46.66666666666667</v>
      </c>
      <c r="H3" s="23">
        <f aca="true" t="shared" si="5" ref="H3:H66">B3/12*6</f>
        <v>56</v>
      </c>
      <c r="I3" s="23">
        <f aca="true" t="shared" si="6" ref="I3:I66">B3/12*7</f>
        <v>65.33333333333334</v>
      </c>
      <c r="J3" s="23">
        <f aca="true" t="shared" si="7" ref="J3:J66">B3/12*8</f>
        <v>74.66666666666667</v>
      </c>
      <c r="K3" s="23">
        <f aca="true" t="shared" si="8" ref="K3:K66">B3/12*9</f>
        <v>84</v>
      </c>
      <c r="L3" s="23">
        <f aca="true" t="shared" si="9" ref="L3:L66">B3/12*10</f>
        <v>93.33333333333334</v>
      </c>
      <c r="M3" s="23">
        <f aca="true" t="shared" si="10" ref="M3:M66">B3/12*11</f>
        <v>102.66666666666667</v>
      </c>
    </row>
    <row r="4" spans="2:13" ht="15">
      <c r="B4" s="13">
        <v>57</v>
      </c>
      <c r="C4" s="23">
        <f t="shared" si="0"/>
        <v>4.75</v>
      </c>
      <c r="D4" s="23">
        <f t="shared" si="1"/>
        <v>9.5</v>
      </c>
      <c r="E4" s="23">
        <f t="shared" si="2"/>
        <v>14.25</v>
      </c>
      <c r="F4" s="23">
        <f t="shared" si="3"/>
        <v>19</v>
      </c>
      <c r="G4" s="23">
        <f t="shared" si="4"/>
        <v>23.75</v>
      </c>
      <c r="H4" s="23">
        <f t="shared" si="5"/>
        <v>28.5</v>
      </c>
      <c r="I4" s="23">
        <f t="shared" si="6"/>
        <v>33.25</v>
      </c>
      <c r="J4" s="23">
        <f t="shared" si="7"/>
        <v>38</v>
      </c>
      <c r="K4" s="23">
        <f t="shared" si="8"/>
        <v>42.75</v>
      </c>
      <c r="L4" s="23">
        <f t="shared" si="9"/>
        <v>47.5</v>
      </c>
      <c r="M4" s="23">
        <f t="shared" si="10"/>
        <v>52.25</v>
      </c>
    </row>
    <row r="5" spans="2:13" ht="15">
      <c r="B5" s="13">
        <v>62</v>
      </c>
      <c r="C5" s="23">
        <f t="shared" si="0"/>
        <v>5.166666666666667</v>
      </c>
      <c r="D5" s="23">
        <f t="shared" si="1"/>
        <v>10.333333333333334</v>
      </c>
      <c r="E5" s="23">
        <f t="shared" si="2"/>
        <v>15.5</v>
      </c>
      <c r="F5" s="23">
        <f t="shared" si="3"/>
        <v>20.666666666666668</v>
      </c>
      <c r="G5" s="23">
        <f t="shared" si="4"/>
        <v>25.833333333333336</v>
      </c>
      <c r="H5" s="23">
        <f t="shared" si="5"/>
        <v>31</v>
      </c>
      <c r="I5" s="23">
        <f t="shared" si="6"/>
        <v>36.16666666666667</v>
      </c>
      <c r="J5" s="23">
        <f t="shared" si="7"/>
        <v>41.333333333333336</v>
      </c>
      <c r="K5" s="23">
        <f t="shared" si="8"/>
        <v>46.5</v>
      </c>
      <c r="L5" s="23">
        <f t="shared" si="9"/>
        <v>51.66666666666667</v>
      </c>
      <c r="M5" s="23">
        <f t="shared" si="10"/>
        <v>56.833333333333336</v>
      </c>
    </row>
    <row r="6" spans="2:13" ht="15">
      <c r="B6" s="13">
        <v>130</v>
      </c>
      <c r="C6" s="23">
        <f t="shared" si="0"/>
        <v>10.833333333333334</v>
      </c>
      <c r="D6" s="23">
        <f t="shared" si="1"/>
        <v>21.666666666666668</v>
      </c>
      <c r="E6" s="23">
        <f t="shared" si="2"/>
        <v>32.5</v>
      </c>
      <c r="F6" s="23">
        <f t="shared" si="3"/>
        <v>43.333333333333336</v>
      </c>
      <c r="G6" s="23">
        <f t="shared" si="4"/>
        <v>54.16666666666667</v>
      </c>
      <c r="H6" s="23">
        <f t="shared" si="5"/>
        <v>65</v>
      </c>
      <c r="I6" s="23">
        <f t="shared" si="6"/>
        <v>75.83333333333334</v>
      </c>
      <c r="J6" s="23">
        <f t="shared" si="7"/>
        <v>86.66666666666667</v>
      </c>
      <c r="K6" s="23">
        <f t="shared" si="8"/>
        <v>97.5</v>
      </c>
      <c r="L6" s="23">
        <f t="shared" si="9"/>
        <v>108.33333333333334</v>
      </c>
      <c r="M6" s="23">
        <f t="shared" si="10"/>
        <v>119.16666666666667</v>
      </c>
    </row>
    <row r="7" spans="2:13" ht="15">
      <c r="B7" s="13">
        <v>39</v>
      </c>
      <c r="C7" s="23">
        <f t="shared" si="0"/>
        <v>3.25</v>
      </c>
      <c r="D7" s="23">
        <f t="shared" si="1"/>
        <v>6.5</v>
      </c>
      <c r="E7" s="23">
        <f t="shared" si="2"/>
        <v>9.75</v>
      </c>
      <c r="F7" s="23">
        <f t="shared" si="3"/>
        <v>13</v>
      </c>
      <c r="G7" s="23">
        <f t="shared" si="4"/>
        <v>16.25</v>
      </c>
      <c r="H7" s="23">
        <f t="shared" si="5"/>
        <v>19.5</v>
      </c>
      <c r="I7" s="23">
        <f t="shared" si="6"/>
        <v>22.75</v>
      </c>
      <c r="J7" s="23">
        <f t="shared" si="7"/>
        <v>26</v>
      </c>
      <c r="K7" s="23">
        <f t="shared" si="8"/>
        <v>29.25</v>
      </c>
      <c r="L7" s="23">
        <f t="shared" si="9"/>
        <v>32.5</v>
      </c>
      <c r="M7" s="23">
        <f t="shared" si="10"/>
        <v>35.75</v>
      </c>
    </row>
    <row r="8" spans="2:13" ht="15">
      <c r="B8" s="13">
        <v>45</v>
      </c>
      <c r="C8" s="23">
        <f t="shared" si="0"/>
        <v>3.75</v>
      </c>
      <c r="D8" s="23">
        <f t="shared" si="1"/>
        <v>7.5</v>
      </c>
      <c r="E8" s="23">
        <f t="shared" si="2"/>
        <v>11.25</v>
      </c>
      <c r="F8" s="23">
        <f t="shared" si="3"/>
        <v>15</v>
      </c>
      <c r="G8" s="23">
        <f t="shared" si="4"/>
        <v>18.75</v>
      </c>
      <c r="H8" s="23">
        <f t="shared" si="5"/>
        <v>22.5</v>
      </c>
      <c r="I8" s="23">
        <f t="shared" si="6"/>
        <v>26.25</v>
      </c>
      <c r="J8" s="23">
        <f t="shared" si="7"/>
        <v>30</v>
      </c>
      <c r="K8" s="23">
        <f t="shared" si="8"/>
        <v>33.75</v>
      </c>
      <c r="L8" s="23">
        <f t="shared" si="9"/>
        <v>37.5</v>
      </c>
      <c r="M8" s="23">
        <f t="shared" si="10"/>
        <v>41.25</v>
      </c>
    </row>
    <row r="9" spans="2:13" ht="15">
      <c r="B9" s="13">
        <v>5</v>
      </c>
      <c r="C9" s="23">
        <f t="shared" si="0"/>
        <v>0.4166666666666667</v>
      </c>
      <c r="D9" s="23">
        <f t="shared" si="1"/>
        <v>0.8333333333333334</v>
      </c>
      <c r="E9" s="23">
        <f t="shared" si="2"/>
        <v>1.25</v>
      </c>
      <c r="F9" s="23">
        <f t="shared" si="3"/>
        <v>1.6666666666666667</v>
      </c>
      <c r="G9" s="23">
        <f t="shared" si="4"/>
        <v>2.0833333333333335</v>
      </c>
      <c r="H9" s="23">
        <f t="shared" si="5"/>
        <v>2.5</v>
      </c>
      <c r="I9" s="23">
        <f t="shared" si="6"/>
        <v>2.916666666666667</v>
      </c>
      <c r="J9" s="23">
        <f t="shared" si="7"/>
        <v>3.3333333333333335</v>
      </c>
      <c r="K9" s="23">
        <f t="shared" si="8"/>
        <v>3.75</v>
      </c>
      <c r="L9" s="23">
        <f t="shared" si="9"/>
        <v>4.166666666666667</v>
      </c>
      <c r="M9" s="23">
        <f t="shared" si="10"/>
        <v>4.583333333333334</v>
      </c>
    </row>
    <row r="10" spans="2:13" ht="15">
      <c r="B10" s="13"/>
      <c r="C10" s="23">
        <f t="shared" si="0"/>
        <v>0</v>
      </c>
      <c r="D10" s="23">
        <f t="shared" si="1"/>
        <v>0</v>
      </c>
      <c r="E10" s="23">
        <f t="shared" si="2"/>
        <v>0</v>
      </c>
      <c r="F10" s="23">
        <f t="shared" si="3"/>
        <v>0</v>
      </c>
      <c r="G10" s="23"/>
      <c r="H10" s="23"/>
      <c r="I10" s="23"/>
      <c r="J10" s="23"/>
      <c r="K10" s="23"/>
      <c r="L10" s="23">
        <f t="shared" si="9"/>
        <v>0</v>
      </c>
      <c r="M10" s="23"/>
    </row>
    <row r="11" spans="2:13" ht="15">
      <c r="B11" s="13">
        <v>113</v>
      </c>
      <c r="C11" s="23">
        <f t="shared" si="0"/>
        <v>9.416666666666666</v>
      </c>
      <c r="D11" s="23">
        <f t="shared" si="1"/>
        <v>18.833333333333332</v>
      </c>
      <c r="E11" s="23">
        <f t="shared" si="2"/>
        <v>28.25</v>
      </c>
      <c r="F11" s="23">
        <f t="shared" si="3"/>
        <v>37.666666666666664</v>
      </c>
      <c r="G11" s="23">
        <f t="shared" si="4"/>
        <v>47.08333333333333</v>
      </c>
      <c r="H11" s="23">
        <f t="shared" si="5"/>
        <v>56.5</v>
      </c>
      <c r="I11" s="23">
        <f t="shared" si="6"/>
        <v>65.91666666666666</v>
      </c>
      <c r="J11" s="23">
        <f t="shared" si="7"/>
        <v>75.33333333333333</v>
      </c>
      <c r="K11" s="23">
        <f t="shared" si="8"/>
        <v>84.75</v>
      </c>
      <c r="L11" s="23">
        <f t="shared" si="9"/>
        <v>94.16666666666666</v>
      </c>
      <c r="M11" s="23">
        <f t="shared" si="10"/>
        <v>103.58333333333333</v>
      </c>
    </row>
    <row r="12" spans="2:13" ht="15">
      <c r="B12" s="13">
        <v>53</v>
      </c>
      <c r="C12" s="23">
        <f t="shared" si="0"/>
        <v>4.416666666666667</v>
      </c>
      <c r="D12" s="23">
        <f t="shared" si="1"/>
        <v>8.833333333333334</v>
      </c>
      <c r="E12" s="23">
        <f t="shared" si="2"/>
        <v>13.25</v>
      </c>
      <c r="F12" s="23">
        <f t="shared" si="3"/>
        <v>17.666666666666668</v>
      </c>
      <c r="G12" s="23">
        <f t="shared" si="4"/>
        <v>22.083333333333336</v>
      </c>
      <c r="H12" s="23">
        <f t="shared" si="5"/>
        <v>26.5</v>
      </c>
      <c r="I12" s="23">
        <f t="shared" si="6"/>
        <v>30.916666666666668</v>
      </c>
      <c r="J12" s="23">
        <f t="shared" si="7"/>
        <v>35.333333333333336</v>
      </c>
      <c r="K12" s="23">
        <f t="shared" si="8"/>
        <v>39.75</v>
      </c>
      <c r="L12" s="23">
        <f t="shared" si="9"/>
        <v>44.16666666666667</v>
      </c>
      <c r="M12" s="23">
        <f t="shared" si="10"/>
        <v>48.583333333333336</v>
      </c>
    </row>
    <row r="13" spans="2:13" ht="15.75" thickBot="1">
      <c r="B13" s="14">
        <v>57</v>
      </c>
      <c r="C13" s="23">
        <f t="shared" si="0"/>
        <v>4.75</v>
      </c>
      <c r="D13" s="23">
        <f t="shared" si="1"/>
        <v>9.5</v>
      </c>
      <c r="E13" s="23">
        <f t="shared" si="2"/>
        <v>14.25</v>
      </c>
      <c r="F13" s="23">
        <f t="shared" si="3"/>
        <v>19</v>
      </c>
      <c r="G13" s="23">
        <f t="shared" si="4"/>
        <v>23.75</v>
      </c>
      <c r="H13" s="23">
        <f t="shared" si="5"/>
        <v>28.5</v>
      </c>
      <c r="I13" s="23">
        <f t="shared" si="6"/>
        <v>33.25</v>
      </c>
      <c r="J13" s="23">
        <f t="shared" si="7"/>
        <v>38</v>
      </c>
      <c r="K13" s="23">
        <f t="shared" si="8"/>
        <v>42.75</v>
      </c>
      <c r="L13" s="23">
        <f t="shared" si="9"/>
        <v>47.5</v>
      </c>
      <c r="M13" s="23">
        <f t="shared" si="10"/>
        <v>52.25</v>
      </c>
    </row>
    <row r="14" spans="4:13" ht="15.75" thickBot="1">
      <c r="D14" s="23" t="s">
        <v>29</v>
      </c>
      <c r="E14" s="23"/>
      <c r="F14" s="23">
        <f t="shared" si="3"/>
        <v>0</v>
      </c>
      <c r="G14" s="23"/>
      <c r="H14" s="23"/>
      <c r="I14" s="23">
        <f t="shared" si="6"/>
        <v>0</v>
      </c>
      <c r="J14" s="23">
        <f t="shared" si="7"/>
        <v>0</v>
      </c>
      <c r="K14" s="23"/>
      <c r="L14" s="23">
        <f t="shared" si="9"/>
        <v>0</v>
      </c>
      <c r="M14" s="23"/>
    </row>
    <row r="15" spans="2:13" ht="15">
      <c r="B15" s="15">
        <v>95</v>
      </c>
      <c r="C15" s="24">
        <f>B15/12*1</f>
        <v>7.916666666666667</v>
      </c>
      <c r="D15" s="23">
        <f t="shared" si="1"/>
        <v>15.833333333333334</v>
      </c>
      <c r="E15" s="23">
        <f t="shared" si="2"/>
        <v>23.75</v>
      </c>
      <c r="F15" s="23">
        <f t="shared" si="3"/>
        <v>31.666666666666668</v>
      </c>
      <c r="G15" s="23">
        <f t="shared" si="4"/>
        <v>39.583333333333336</v>
      </c>
      <c r="H15" s="23">
        <f t="shared" si="5"/>
        <v>47.5</v>
      </c>
      <c r="I15" s="23">
        <f t="shared" si="6"/>
        <v>55.41666666666667</v>
      </c>
      <c r="J15" s="23">
        <f t="shared" si="7"/>
        <v>63.333333333333336</v>
      </c>
      <c r="K15" s="23">
        <f t="shared" si="8"/>
        <v>71.25</v>
      </c>
      <c r="L15" s="23">
        <f t="shared" si="9"/>
        <v>79.16666666666667</v>
      </c>
      <c r="M15" s="23">
        <f t="shared" si="10"/>
        <v>87.08333333333334</v>
      </c>
    </row>
    <row r="16" spans="2:13" ht="15">
      <c r="B16" s="13">
        <v>22</v>
      </c>
      <c r="C16" s="24">
        <f aca="true" t="shared" si="11" ref="C16:C26">B16/12*1</f>
        <v>1.8333333333333333</v>
      </c>
      <c r="D16" s="23">
        <f t="shared" si="1"/>
        <v>3.6666666666666665</v>
      </c>
      <c r="E16" s="23">
        <f t="shared" si="2"/>
        <v>5.5</v>
      </c>
      <c r="F16" s="23">
        <f t="shared" si="3"/>
        <v>7.333333333333333</v>
      </c>
      <c r="G16" s="23">
        <f t="shared" si="4"/>
        <v>9.166666666666666</v>
      </c>
      <c r="H16" s="23">
        <f t="shared" si="5"/>
        <v>11</v>
      </c>
      <c r="I16" s="23">
        <f t="shared" si="6"/>
        <v>12.833333333333332</v>
      </c>
      <c r="J16" s="23">
        <f t="shared" si="7"/>
        <v>14.666666666666666</v>
      </c>
      <c r="K16" s="23">
        <f t="shared" si="8"/>
        <v>16.5</v>
      </c>
      <c r="L16" s="23">
        <f t="shared" si="9"/>
        <v>18.333333333333332</v>
      </c>
      <c r="M16" s="23">
        <f t="shared" si="10"/>
        <v>20.166666666666664</v>
      </c>
    </row>
    <row r="17" spans="2:13" ht="15">
      <c r="B17" s="13">
        <v>11</v>
      </c>
      <c r="C17" s="24">
        <f t="shared" si="11"/>
        <v>0.9166666666666666</v>
      </c>
      <c r="D17" s="23">
        <f t="shared" si="1"/>
        <v>1.8333333333333333</v>
      </c>
      <c r="E17" s="23">
        <f t="shared" si="2"/>
        <v>2.75</v>
      </c>
      <c r="F17" s="23">
        <f t="shared" si="3"/>
        <v>3.6666666666666665</v>
      </c>
      <c r="G17" s="23">
        <f t="shared" si="4"/>
        <v>4.583333333333333</v>
      </c>
      <c r="H17" s="23">
        <f t="shared" si="5"/>
        <v>5.5</v>
      </c>
      <c r="I17" s="23">
        <f t="shared" si="6"/>
        <v>6.416666666666666</v>
      </c>
      <c r="J17" s="23">
        <f t="shared" si="7"/>
        <v>7.333333333333333</v>
      </c>
      <c r="K17" s="23">
        <f t="shared" si="8"/>
        <v>8.25</v>
      </c>
      <c r="L17" s="23">
        <f t="shared" si="9"/>
        <v>9.166666666666666</v>
      </c>
      <c r="M17" s="23">
        <f t="shared" si="10"/>
        <v>10.083333333333332</v>
      </c>
    </row>
    <row r="18" spans="2:13" ht="15">
      <c r="B18" s="13">
        <v>12</v>
      </c>
      <c r="C18" s="24">
        <f t="shared" si="11"/>
        <v>1</v>
      </c>
      <c r="D18" s="23">
        <f t="shared" si="1"/>
        <v>2</v>
      </c>
      <c r="E18" s="23">
        <f t="shared" si="2"/>
        <v>3</v>
      </c>
      <c r="F18" s="23">
        <f t="shared" si="3"/>
        <v>4</v>
      </c>
      <c r="G18" s="23">
        <f t="shared" si="4"/>
        <v>5</v>
      </c>
      <c r="H18" s="23">
        <f t="shared" si="5"/>
        <v>6</v>
      </c>
      <c r="I18" s="23">
        <f t="shared" si="6"/>
        <v>7</v>
      </c>
      <c r="J18" s="23">
        <f t="shared" si="7"/>
        <v>8</v>
      </c>
      <c r="K18" s="23">
        <f t="shared" si="8"/>
        <v>9</v>
      </c>
      <c r="L18" s="23">
        <f t="shared" si="9"/>
        <v>10</v>
      </c>
      <c r="M18" s="23">
        <f t="shared" si="10"/>
        <v>11</v>
      </c>
    </row>
    <row r="19" spans="2:13" ht="15">
      <c r="B19" s="13">
        <v>26</v>
      </c>
      <c r="C19" s="24">
        <f t="shared" si="11"/>
        <v>2.1666666666666665</v>
      </c>
      <c r="D19" s="23">
        <f t="shared" si="1"/>
        <v>4.333333333333333</v>
      </c>
      <c r="E19" s="23">
        <f t="shared" si="2"/>
        <v>6.5</v>
      </c>
      <c r="F19" s="23">
        <f t="shared" si="3"/>
        <v>8.666666666666666</v>
      </c>
      <c r="G19" s="23">
        <f t="shared" si="4"/>
        <v>10.833333333333332</v>
      </c>
      <c r="H19" s="23">
        <f t="shared" si="5"/>
        <v>13</v>
      </c>
      <c r="I19" s="23">
        <f t="shared" si="6"/>
        <v>15.166666666666666</v>
      </c>
      <c r="J19" s="23">
        <f t="shared" si="7"/>
        <v>17.333333333333332</v>
      </c>
      <c r="K19" s="23">
        <f t="shared" si="8"/>
        <v>19.5</v>
      </c>
      <c r="L19" s="23">
        <f t="shared" si="9"/>
        <v>21.666666666666664</v>
      </c>
      <c r="M19" s="23">
        <f t="shared" si="10"/>
        <v>23.833333333333332</v>
      </c>
    </row>
    <row r="20" spans="2:13" ht="15">
      <c r="B20" s="13">
        <v>8</v>
      </c>
      <c r="C20" s="24">
        <f t="shared" si="11"/>
        <v>0.6666666666666666</v>
      </c>
      <c r="D20" s="23">
        <f t="shared" si="1"/>
        <v>1.3333333333333333</v>
      </c>
      <c r="E20" s="23">
        <f t="shared" si="2"/>
        <v>2</v>
      </c>
      <c r="F20" s="23">
        <f t="shared" si="3"/>
        <v>2.6666666666666665</v>
      </c>
      <c r="G20" s="23">
        <f t="shared" si="4"/>
        <v>3.333333333333333</v>
      </c>
      <c r="H20" s="23">
        <f t="shared" si="5"/>
        <v>4</v>
      </c>
      <c r="I20" s="23">
        <f t="shared" si="6"/>
        <v>4.666666666666666</v>
      </c>
      <c r="J20" s="23">
        <f t="shared" si="7"/>
        <v>5.333333333333333</v>
      </c>
      <c r="K20" s="23">
        <f t="shared" si="8"/>
        <v>6</v>
      </c>
      <c r="L20" s="23">
        <f t="shared" si="9"/>
        <v>6.666666666666666</v>
      </c>
      <c r="M20" s="23">
        <f t="shared" si="10"/>
        <v>7.333333333333333</v>
      </c>
    </row>
    <row r="21" spans="2:13" ht="15">
      <c r="B21" s="13">
        <v>9</v>
      </c>
      <c r="C21" s="24">
        <f t="shared" si="11"/>
        <v>0.75</v>
      </c>
      <c r="D21" s="23">
        <f t="shared" si="1"/>
        <v>1.5</v>
      </c>
      <c r="E21" s="23">
        <f t="shared" si="2"/>
        <v>2.25</v>
      </c>
      <c r="F21" s="23">
        <f t="shared" si="3"/>
        <v>3</v>
      </c>
      <c r="G21" s="23">
        <f t="shared" si="4"/>
        <v>3.75</v>
      </c>
      <c r="H21" s="23">
        <f t="shared" si="5"/>
        <v>4.5</v>
      </c>
      <c r="I21" s="23">
        <f t="shared" si="6"/>
        <v>5.25</v>
      </c>
      <c r="J21" s="23">
        <f t="shared" si="7"/>
        <v>6</v>
      </c>
      <c r="K21" s="23">
        <f t="shared" si="8"/>
        <v>6.75</v>
      </c>
      <c r="L21" s="23">
        <f t="shared" si="9"/>
        <v>7.5</v>
      </c>
      <c r="M21" s="23">
        <f t="shared" si="10"/>
        <v>8.25</v>
      </c>
    </row>
    <row r="22" spans="2:13" ht="15">
      <c r="B22" s="13">
        <v>1</v>
      </c>
      <c r="C22" s="24">
        <f t="shared" si="11"/>
        <v>0.08333333333333333</v>
      </c>
      <c r="D22" s="23">
        <f t="shared" si="1"/>
        <v>0.16666666666666666</v>
      </c>
      <c r="E22" s="23">
        <f t="shared" si="2"/>
        <v>0.25</v>
      </c>
      <c r="F22" s="23">
        <f t="shared" si="3"/>
        <v>0.3333333333333333</v>
      </c>
      <c r="G22" s="23">
        <f t="shared" si="4"/>
        <v>0.41666666666666663</v>
      </c>
      <c r="H22" s="23">
        <f t="shared" si="5"/>
        <v>0.5</v>
      </c>
      <c r="I22" s="23">
        <f t="shared" si="6"/>
        <v>0.5833333333333333</v>
      </c>
      <c r="J22" s="23">
        <f t="shared" si="7"/>
        <v>0.6666666666666666</v>
      </c>
      <c r="K22" s="23">
        <f t="shared" si="8"/>
        <v>0.75</v>
      </c>
      <c r="L22" s="23">
        <f t="shared" si="9"/>
        <v>0.8333333333333333</v>
      </c>
      <c r="M22" s="23">
        <f t="shared" si="10"/>
        <v>0.9166666666666666</v>
      </c>
    </row>
    <row r="23" spans="2:13" ht="15">
      <c r="B23" s="13"/>
      <c r="C23" s="24">
        <f t="shared" si="11"/>
        <v>0</v>
      </c>
      <c r="D23" s="23">
        <f t="shared" si="1"/>
        <v>0</v>
      </c>
      <c r="E23" s="23">
        <f t="shared" si="2"/>
        <v>0</v>
      </c>
      <c r="F23" s="23">
        <f t="shared" si="3"/>
        <v>0</v>
      </c>
      <c r="G23" s="23"/>
      <c r="H23" s="23"/>
      <c r="I23" s="23"/>
      <c r="J23" s="23">
        <f t="shared" si="7"/>
        <v>0</v>
      </c>
      <c r="K23" s="23"/>
      <c r="L23" s="23">
        <f t="shared" si="9"/>
        <v>0</v>
      </c>
      <c r="M23" s="23"/>
    </row>
    <row r="24" spans="2:13" ht="15">
      <c r="B24" s="13">
        <v>23</v>
      </c>
      <c r="C24" s="24">
        <f t="shared" si="11"/>
        <v>1.9166666666666667</v>
      </c>
      <c r="D24" s="23">
        <f t="shared" si="1"/>
        <v>3.8333333333333335</v>
      </c>
      <c r="E24" s="23">
        <f t="shared" si="2"/>
        <v>5.75</v>
      </c>
      <c r="F24" s="23">
        <f t="shared" si="3"/>
        <v>7.666666666666667</v>
      </c>
      <c r="G24" s="23">
        <f t="shared" si="4"/>
        <v>9.583333333333334</v>
      </c>
      <c r="H24" s="23">
        <f t="shared" si="5"/>
        <v>11.5</v>
      </c>
      <c r="I24" s="23">
        <f t="shared" si="6"/>
        <v>13.416666666666668</v>
      </c>
      <c r="J24" s="23">
        <f t="shared" si="7"/>
        <v>15.333333333333334</v>
      </c>
      <c r="K24" s="23">
        <f t="shared" si="8"/>
        <v>17.25</v>
      </c>
      <c r="L24" s="23">
        <f t="shared" si="9"/>
        <v>19.166666666666668</v>
      </c>
      <c r="M24" s="23">
        <f t="shared" si="10"/>
        <v>21.083333333333336</v>
      </c>
    </row>
    <row r="25" spans="2:13" ht="15">
      <c r="B25" s="13">
        <v>11</v>
      </c>
      <c r="C25" s="24">
        <f t="shared" si="11"/>
        <v>0.9166666666666666</v>
      </c>
      <c r="D25" s="23">
        <f t="shared" si="1"/>
        <v>1.8333333333333333</v>
      </c>
      <c r="E25" s="23">
        <f t="shared" si="2"/>
        <v>2.75</v>
      </c>
      <c r="F25" s="23">
        <f t="shared" si="3"/>
        <v>3.6666666666666665</v>
      </c>
      <c r="G25" s="23">
        <f t="shared" si="4"/>
        <v>4.583333333333333</v>
      </c>
      <c r="H25" s="23">
        <f t="shared" si="5"/>
        <v>5.5</v>
      </c>
      <c r="I25" s="23">
        <f t="shared" si="6"/>
        <v>6.416666666666666</v>
      </c>
      <c r="J25" s="23">
        <f t="shared" si="7"/>
        <v>7.333333333333333</v>
      </c>
      <c r="K25" s="23">
        <f t="shared" si="8"/>
        <v>8.25</v>
      </c>
      <c r="L25" s="23">
        <f t="shared" si="9"/>
        <v>9.166666666666666</v>
      </c>
      <c r="M25" s="23">
        <f t="shared" si="10"/>
        <v>10.083333333333332</v>
      </c>
    </row>
    <row r="26" spans="2:13" ht="15.75" thickBot="1">
      <c r="B26" s="14">
        <v>11</v>
      </c>
      <c r="C26" s="24">
        <f t="shared" si="11"/>
        <v>0.9166666666666666</v>
      </c>
      <c r="D26" s="23">
        <f t="shared" si="1"/>
        <v>1.8333333333333333</v>
      </c>
      <c r="E26" s="23">
        <f t="shared" si="2"/>
        <v>2.75</v>
      </c>
      <c r="F26" s="23">
        <f t="shared" si="3"/>
        <v>3.6666666666666665</v>
      </c>
      <c r="G26" s="23">
        <f t="shared" si="4"/>
        <v>4.583333333333333</v>
      </c>
      <c r="H26" s="23">
        <f t="shared" si="5"/>
        <v>5.5</v>
      </c>
      <c r="I26" s="23">
        <f t="shared" si="6"/>
        <v>6.416666666666666</v>
      </c>
      <c r="J26" s="23">
        <f t="shared" si="7"/>
        <v>7.333333333333333</v>
      </c>
      <c r="K26" s="23">
        <f t="shared" si="8"/>
        <v>8.25</v>
      </c>
      <c r="L26" s="23">
        <f t="shared" si="9"/>
        <v>9.166666666666666</v>
      </c>
      <c r="M26" s="23">
        <f t="shared" si="10"/>
        <v>10.083333333333332</v>
      </c>
    </row>
    <row r="27" spans="2:13" ht="15">
      <c r="B27" s="25"/>
      <c r="C27" s="24"/>
      <c r="D27" s="23" t="s">
        <v>29</v>
      </c>
      <c r="E27" s="23"/>
      <c r="F27" s="23">
        <f t="shared" si="3"/>
        <v>0</v>
      </c>
      <c r="G27" s="23"/>
      <c r="H27" s="23">
        <f t="shared" si="5"/>
        <v>0</v>
      </c>
      <c r="I27" s="23">
        <f t="shared" si="6"/>
        <v>0</v>
      </c>
      <c r="J27" s="23">
        <f t="shared" si="7"/>
        <v>0</v>
      </c>
      <c r="K27" s="23">
        <f t="shared" si="8"/>
        <v>0</v>
      </c>
      <c r="L27" s="23">
        <f t="shared" si="9"/>
        <v>0</v>
      </c>
      <c r="M27" s="23">
        <f t="shared" si="10"/>
        <v>0</v>
      </c>
    </row>
    <row r="28" spans="3:13" ht="15.75" thickBot="1">
      <c r="C28" s="26"/>
      <c r="D28" s="23" t="s">
        <v>29</v>
      </c>
      <c r="E28" s="23"/>
      <c r="F28" s="23">
        <f t="shared" si="3"/>
        <v>0</v>
      </c>
      <c r="G28" s="23"/>
      <c r="H28" s="23"/>
      <c r="I28" s="23">
        <f t="shared" si="6"/>
        <v>0</v>
      </c>
      <c r="J28" s="23">
        <f t="shared" si="7"/>
        <v>0</v>
      </c>
      <c r="K28" s="23"/>
      <c r="L28" s="23">
        <f t="shared" si="9"/>
        <v>0</v>
      </c>
      <c r="M28" s="23"/>
    </row>
    <row r="29" spans="2:13" ht="15">
      <c r="B29" s="15">
        <v>1108</v>
      </c>
      <c r="C29" s="24">
        <f>B29/12*1</f>
        <v>92.33333333333333</v>
      </c>
      <c r="D29" s="23">
        <f t="shared" si="1"/>
        <v>184.66666666666666</v>
      </c>
      <c r="E29" s="23">
        <f t="shared" si="2"/>
        <v>277</v>
      </c>
      <c r="F29" s="23">
        <f t="shared" si="3"/>
        <v>369.3333333333333</v>
      </c>
      <c r="G29" s="23">
        <f t="shared" si="4"/>
        <v>461.66666666666663</v>
      </c>
      <c r="H29" s="23">
        <f t="shared" si="5"/>
        <v>554</v>
      </c>
      <c r="I29" s="23">
        <f t="shared" si="6"/>
        <v>646.3333333333333</v>
      </c>
      <c r="J29" s="23">
        <f t="shared" si="7"/>
        <v>738.6666666666666</v>
      </c>
      <c r="K29" s="23">
        <f t="shared" si="8"/>
        <v>831</v>
      </c>
      <c r="L29" s="23">
        <f t="shared" si="9"/>
        <v>923.3333333333333</v>
      </c>
      <c r="M29" s="23">
        <f t="shared" si="10"/>
        <v>1015.6666666666666</v>
      </c>
    </row>
    <row r="30" spans="2:13" ht="15">
      <c r="B30" s="13">
        <v>272</v>
      </c>
      <c r="C30" s="24">
        <f aca="true" t="shared" si="12" ref="C30:C40">B30/12*1</f>
        <v>22.666666666666668</v>
      </c>
      <c r="D30" s="23">
        <f t="shared" si="1"/>
        <v>45.333333333333336</v>
      </c>
      <c r="E30" s="23">
        <f t="shared" si="2"/>
        <v>68</v>
      </c>
      <c r="F30" s="23">
        <f t="shared" si="3"/>
        <v>90.66666666666667</v>
      </c>
      <c r="G30" s="23">
        <f t="shared" si="4"/>
        <v>113.33333333333334</v>
      </c>
      <c r="H30" s="23">
        <f t="shared" si="5"/>
        <v>136</v>
      </c>
      <c r="I30" s="23">
        <f t="shared" si="6"/>
        <v>158.66666666666669</v>
      </c>
      <c r="J30" s="23">
        <f t="shared" si="7"/>
        <v>181.33333333333334</v>
      </c>
      <c r="K30" s="23">
        <f t="shared" si="8"/>
        <v>204</v>
      </c>
      <c r="L30" s="23">
        <f t="shared" si="9"/>
        <v>226.66666666666669</v>
      </c>
      <c r="M30" s="23">
        <f t="shared" si="10"/>
        <v>249.33333333333334</v>
      </c>
    </row>
    <row r="31" spans="2:13" ht="15">
      <c r="B31" s="13">
        <v>133</v>
      </c>
      <c r="C31" s="24">
        <f t="shared" si="12"/>
        <v>11.083333333333334</v>
      </c>
      <c r="D31" s="23">
        <f t="shared" si="1"/>
        <v>22.166666666666668</v>
      </c>
      <c r="E31" s="23">
        <f t="shared" si="2"/>
        <v>33.25</v>
      </c>
      <c r="F31" s="23">
        <f t="shared" si="3"/>
        <v>44.333333333333336</v>
      </c>
      <c r="G31" s="23">
        <f t="shared" si="4"/>
        <v>55.41666666666667</v>
      </c>
      <c r="H31" s="23">
        <f t="shared" si="5"/>
        <v>66.5</v>
      </c>
      <c r="I31" s="23">
        <f t="shared" si="6"/>
        <v>77.58333333333334</v>
      </c>
      <c r="J31" s="23">
        <f t="shared" si="7"/>
        <v>88.66666666666667</v>
      </c>
      <c r="K31" s="23">
        <f t="shared" si="8"/>
        <v>99.75</v>
      </c>
      <c r="L31" s="23">
        <f t="shared" si="9"/>
        <v>110.83333333333334</v>
      </c>
      <c r="M31" s="23">
        <f t="shared" si="10"/>
        <v>121.91666666666667</v>
      </c>
    </row>
    <row r="32" spans="2:13" ht="15">
      <c r="B32" s="13">
        <v>150</v>
      </c>
      <c r="C32" s="24">
        <f t="shared" si="12"/>
        <v>12.5</v>
      </c>
      <c r="D32" s="23">
        <f t="shared" si="1"/>
        <v>25</v>
      </c>
      <c r="E32" s="23">
        <f t="shared" si="2"/>
        <v>37.5</v>
      </c>
      <c r="F32" s="23">
        <f t="shared" si="3"/>
        <v>50</v>
      </c>
      <c r="G32" s="23">
        <f t="shared" si="4"/>
        <v>62.5</v>
      </c>
      <c r="H32" s="23">
        <f t="shared" si="5"/>
        <v>75</v>
      </c>
      <c r="I32" s="23">
        <f t="shared" si="6"/>
        <v>87.5</v>
      </c>
      <c r="J32" s="23">
        <f t="shared" si="7"/>
        <v>100</v>
      </c>
      <c r="K32" s="23">
        <f t="shared" si="8"/>
        <v>112.5</v>
      </c>
      <c r="L32" s="23">
        <f t="shared" si="9"/>
        <v>125</v>
      </c>
      <c r="M32" s="23">
        <f t="shared" si="10"/>
        <v>137.5</v>
      </c>
    </row>
    <row r="33" spans="2:13" ht="15">
      <c r="B33" s="13">
        <v>309</v>
      </c>
      <c r="C33" s="24">
        <f t="shared" si="12"/>
        <v>25.75</v>
      </c>
      <c r="D33" s="23">
        <f t="shared" si="1"/>
        <v>51.5</v>
      </c>
      <c r="E33" s="23">
        <f t="shared" si="2"/>
        <v>77.25</v>
      </c>
      <c r="F33" s="23">
        <f t="shared" si="3"/>
        <v>103</v>
      </c>
      <c r="G33" s="23">
        <f t="shared" si="4"/>
        <v>128.75</v>
      </c>
      <c r="H33" s="23">
        <f t="shared" si="5"/>
        <v>154.5</v>
      </c>
      <c r="I33" s="23">
        <f t="shared" si="6"/>
        <v>180.25</v>
      </c>
      <c r="J33" s="23">
        <f t="shared" si="7"/>
        <v>206</v>
      </c>
      <c r="K33" s="23">
        <f t="shared" si="8"/>
        <v>231.75</v>
      </c>
      <c r="L33" s="23">
        <f t="shared" si="9"/>
        <v>257.5</v>
      </c>
      <c r="M33" s="23">
        <f t="shared" si="10"/>
        <v>283.25</v>
      </c>
    </row>
    <row r="34" spans="2:13" ht="15">
      <c r="B34" s="13">
        <v>96</v>
      </c>
      <c r="C34" s="24">
        <f t="shared" si="12"/>
        <v>8</v>
      </c>
      <c r="D34" s="23">
        <f t="shared" si="1"/>
        <v>16</v>
      </c>
      <c r="E34" s="23">
        <f t="shared" si="2"/>
        <v>24</v>
      </c>
      <c r="F34" s="23">
        <f t="shared" si="3"/>
        <v>32</v>
      </c>
      <c r="G34" s="23">
        <f t="shared" si="4"/>
        <v>40</v>
      </c>
      <c r="H34" s="23">
        <f t="shared" si="5"/>
        <v>48</v>
      </c>
      <c r="I34" s="23">
        <f t="shared" si="6"/>
        <v>56</v>
      </c>
      <c r="J34" s="23">
        <f t="shared" si="7"/>
        <v>64</v>
      </c>
      <c r="K34" s="23">
        <f t="shared" si="8"/>
        <v>72</v>
      </c>
      <c r="L34" s="23">
        <f t="shared" si="9"/>
        <v>80</v>
      </c>
      <c r="M34" s="23">
        <f t="shared" si="10"/>
        <v>88</v>
      </c>
    </row>
    <row r="35" spans="2:13" ht="15">
      <c r="B35" s="13">
        <v>112</v>
      </c>
      <c r="C35" s="24">
        <f t="shared" si="12"/>
        <v>9.333333333333334</v>
      </c>
      <c r="D35" s="23">
        <f t="shared" si="1"/>
        <v>18.666666666666668</v>
      </c>
      <c r="E35" s="23">
        <f t="shared" si="2"/>
        <v>28</v>
      </c>
      <c r="F35" s="23">
        <f t="shared" si="3"/>
        <v>37.333333333333336</v>
      </c>
      <c r="G35" s="23">
        <f t="shared" si="4"/>
        <v>46.66666666666667</v>
      </c>
      <c r="H35" s="23">
        <f t="shared" si="5"/>
        <v>56</v>
      </c>
      <c r="I35" s="23">
        <f t="shared" si="6"/>
        <v>65.33333333333334</v>
      </c>
      <c r="J35" s="23">
        <f t="shared" si="7"/>
        <v>74.66666666666667</v>
      </c>
      <c r="K35" s="23">
        <f t="shared" si="8"/>
        <v>84</v>
      </c>
      <c r="L35" s="23">
        <f t="shared" si="9"/>
        <v>93.33333333333334</v>
      </c>
      <c r="M35" s="23">
        <f t="shared" si="10"/>
        <v>102.66666666666667</v>
      </c>
    </row>
    <row r="36" spans="2:13" ht="15">
      <c r="B36" s="13">
        <v>25</v>
      </c>
      <c r="C36" s="24">
        <f t="shared" si="12"/>
        <v>2.0833333333333335</v>
      </c>
      <c r="D36" s="23">
        <f t="shared" si="1"/>
        <v>4.166666666666667</v>
      </c>
      <c r="E36" s="23">
        <f t="shared" si="2"/>
        <v>6.25</v>
      </c>
      <c r="F36" s="23">
        <f t="shared" si="3"/>
        <v>8.333333333333334</v>
      </c>
      <c r="G36" s="23">
        <f t="shared" si="4"/>
        <v>10.416666666666668</v>
      </c>
      <c r="H36" s="23">
        <f t="shared" si="5"/>
        <v>12.5</v>
      </c>
      <c r="I36" s="23">
        <f t="shared" si="6"/>
        <v>14.583333333333334</v>
      </c>
      <c r="J36" s="23">
        <f t="shared" si="7"/>
        <v>16.666666666666668</v>
      </c>
      <c r="K36" s="23">
        <f t="shared" si="8"/>
        <v>18.75</v>
      </c>
      <c r="L36" s="23">
        <f t="shared" si="9"/>
        <v>20.833333333333336</v>
      </c>
      <c r="M36" s="23">
        <f t="shared" si="10"/>
        <v>22.916666666666668</v>
      </c>
    </row>
    <row r="37" spans="2:13" ht="15">
      <c r="B37" s="13"/>
      <c r="C37" s="24">
        <f t="shared" si="12"/>
        <v>0</v>
      </c>
      <c r="D37" s="23">
        <f t="shared" si="1"/>
        <v>0</v>
      </c>
      <c r="E37" s="23">
        <f t="shared" si="2"/>
        <v>0</v>
      </c>
      <c r="F37" s="23">
        <f t="shared" si="3"/>
        <v>0</v>
      </c>
      <c r="G37" s="23"/>
      <c r="H37" s="23"/>
      <c r="I37" s="23"/>
      <c r="J37" s="23">
        <f t="shared" si="7"/>
        <v>0</v>
      </c>
      <c r="K37" s="23"/>
      <c r="L37" s="23">
        <f t="shared" si="9"/>
        <v>0</v>
      </c>
      <c r="M37" s="23"/>
    </row>
    <row r="38" spans="2:13" ht="15">
      <c r="B38" s="13">
        <v>265</v>
      </c>
      <c r="C38" s="24">
        <f t="shared" si="12"/>
        <v>22.083333333333332</v>
      </c>
      <c r="D38" s="23">
        <f t="shared" si="1"/>
        <v>44.166666666666664</v>
      </c>
      <c r="E38" s="23">
        <f t="shared" si="2"/>
        <v>66.25</v>
      </c>
      <c r="F38" s="23">
        <f t="shared" si="3"/>
        <v>88.33333333333333</v>
      </c>
      <c r="G38" s="23">
        <f t="shared" si="4"/>
        <v>110.41666666666666</v>
      </c>
      <c r="H38" s="23">
        <f t="shared" si="5"/>
        <v>132.5</v>
      </c>
      <c r="I38" s="23">
        <f t="shared" si="6"/>
        <v>154.58333333333331</v>
      </c>
      <c r="J38" s="23">
        <f t="shared" si="7"/>
        <v>176.66666666666666</v>
      </c>
      <c r="K38" s="23">
        <f t="shared" si="8"/>
        <v>198.75</v>
      </c>
      <c r="L38" s="23">
        <f t="shared" si="9"/>
        <v>220.83333333333331</v>
      </c>
      <c r="M38" s="23">
        <f t="shared" si="10"/>
        <v>242.91666666666666</v>
      </c>
    </row>
    <row r="39" spans="2:13" ht="15">
      <c r="B39" s="13">
        <v>123</v>
      </c>
      <c r="C39" s="24">
        <f t="shared" si="12"/>
        <v>10.25</v>
      </c>
      <c r="D39" s="23">
        <f t="shared" si="1"/>
        <v>20.5</v>
      </c>
      <c r="E39" s="23">
        <f t="shared" si="2"/>
        <v>30.75</v>
      </c>
      <c r="F39" s="23">
        <f t="shared" si="3"/>
        <v>41</v>
      </c>
      <c r="G39" s="23">
        <f t="shared" si="4"/>
        <v>51.25</v>
      </c>
      <c r="H39" s="23">
        <f t="shared" si="5"/>
        <v>61.5</v>
      </c>
      <c r="I39" s="23">
        <f t="shared" si="6"/>
        <v>71.75</v>
      </c>
      <c r="J39" s="23">
        <f t="shared" si="7"/>
        <v>82</v>
      </c>
      <c r="K39" s="23">
        <f t="shared" si="8"/>
        <v>92.25</v>
      </c>
      <c r="L39" s="23">
        <f t="shared" si="9"/>
        <v>102.5</v>
      </c>
      <c r="M39" s="23">
        <f t="shared" si="10"/>
        <v>112.75</v>
      </c>
    </row>
    <row r="40" spans="2:13" ht="15.75" thickBot="1">
      <c r="B40" s="14">
        <v>134</v>
      </c>
      <c r="C40" s="24">
        <f t="shared" si="12"/>
        <v>11.166666666666666</v>
      </c>
      <c r="D40" s="23">
        <f t="shared" si="1"/>
        <v>22.333333333333332</v>
      </c>
      <c r="E40" s="23">
        <f t="shared" si="2"/>
        <v>33.5</v>
      </c>
      <c r="F40" s="23">
        <f t="shared" si="3"/>
        <v>44.666666666666664</v>
      </c>
      <c r="G40" s="23">
        <f t="shared" si="4"/>
        <v>55.83333333333333</v>
      </c>
      <c r="H40" s="23">
        <f t="shared" si="5"/>
        <v>67</v>
      </c>
      <c r="I40" s="23">
        <f t="shared" si="6"/>
        <v>78.16666666666666</v>
      </c>
      <c r="J40" s="23">
        <f t="shared" si="7"/>
        <v>89.33333333333333</v>
      </c>
      <c r="K40" s="23">
        <f t="shared" si="8"/>
        <v>100.5</v>
      </c>
      <c r="L40" s="23">
        <f t="shared" si="9"/>
        <v>111.66666666666666</v>
      </c>
      <c r="M40" s="23">
        <f t="shared" si="10"/>
        <v>122.83333333333333</v>
      </c>
    </row>
    <row r="41" spans="4:13" ht="15">
      <c r="D41" s="23" t="s">
        <v>29</v>
      </c>
      <c r="E41" s="23"/>
      <c r="F41" s="23">
        <f t="shared" si="3"/>
        <v>0</v>
      </c>
      <c r="G41" s="23"/>
      <c r="H41" s="23"/>
      <c r="I41" s="23">
        <f t="shared" si="6"/>
        <v>0</v>
      </c>
      <c r="J41" s="23">
        <f t="shared" si="7"/>
        <v>0</v>
      </c>
      <c r="K41" s="23"/>
      <c r="L41" s="23">
        <f t="shared" si="9"/>
        <v>0</v>
      </c>
      <c r="M41" s="23"/>
    </row>
    <row r="42" spans="2:13" ht="15">
      <c r="B42">
        <v>619</v>
      </c>
      <c r="C42" s="24">
        <f>B42/12*1</f>
        <v>51.583333333333336</v>
      </c>
      <c r="D42" s="23">
        <f t="shared" si="1"/>
        <v>103.16666666666667</v>
      </c>
      <c r="E42" s="23">
        <f t="shared" si="2"/>
        <v>154.75</v>
      </c>
      <c r="F42" s="23">
        <f t="shared" si="3"/>
        <v>206.33333333333334</v>
      </c>
      <c r="G42" s="23">
        <f t="shared" si="4"/>
        <v>257.9166666666667</v>
      </c>
      <c r="H42" s="23">
        <f t="shared" si="5"/>
        <v>309.5</v>
      </c>
      <c r="I42" s="23">
        <f t="shared" si="6"/>
        <v>361.08333333333337</v>
      </c>
      <c r="J42" s="23">
        <f t="shared" si="7"/>
        <v>412.6666666666667</v>
      </c>
      <c r="K42" s="23">
        <f t="shared" si="8"/>
        <v>464.25</v>
      </c>
      <c r="L42" s="23">
        <f t="shared" si="9"/>
        <v>515.8333333333334</v>
      </c>
      <c r="M42" s="23">
        <f t="shared" si="10"/>
        <v>567.4166666666667</v>
      </c>
    </row>
    <row r="43" spans="2:13" ht="15">
      <c r="B43">
        <v>152</v>
      </c>
      <c r="C43" s="24">
        <f aca="true" t="shared" si="13" ref="C43:C53">B43/12*1</f>
        <v>12.666666666666666</v>
      </c>
      <c r="D43" s="23">
        <f t="shared" si="1"/>
        <v>25.333333333333332</v>
      </c>
      <c r="E43" s="23">
        <f t="shared" si="2"/>
        <v>38</v>
      </c>
      <c r="F43" s="23">
        <f t="shared" si="3"/>
        <v>50.666666666666664</v>
      </c>
      <c r="G43" s="23">
        <f t="shared" si="4"/>
        <v>63.33333333333333</v>
      </c>
      <c r="H43" s="23">
        <f t="shared" si="5"/>
        <v>76</v>
      </c>
      <c r="I43" s="23">
        <f t="shared" si="6"/>
        <v>88.66666666666666</v>
      </c>
      <c r="J43" s="23">
        <f t="shared" si="7"/>
        <v>101.33333333333333</v>
      </c>
      <c r="K43" s="23">
        <f t="shared" si="8"/>
        <v>114</v>
      </c>
      <c r="L43" s="23">
        <f t="shared" si="9"/>
        <v>126.66666666666666</v>
      </c>
      <c r="M43" s="23">
        <f t="shared" si="10"/>
        <v>139.33333333333331</v>
      </c>
    </row>
    <row r="44" spans="2:13" ht="15">
      <c r="B44">
        <v>75</v>
      </c>
      <c r="C44" s="24">
        <f t="shared" si="13"/>
        <v>6.25</v>
      </c>
      <c r="D44" s="23">
        <f t="shared" si="1"/>
        <v>12.5</v>
      </c>
      <c r="E44" s="23">
        <f t="shared" si="2"/>
        <v>18.75</v>
      </c>
      <c r="F44" s="23">
        <f t="shared" si="3"/>
        <v>25</v>
      </c>
      <c r="G44" s="23">
        <f t="shared" si="4"/>
        <v>31.25</v>
      </c>
      <c r="H44" s="23">
        <f t="shared" si="5"/>
        <v>37.5</v>
      </c>
      <c r="I44" s="23">
        <f t="shared" si="6"/>
        <v>43.75</v>
      </c>
      <c r="J44" s="23">
        <f t="shared" si="7"/>
        <v>50</v>
      </c>
      <c r="K44" s="23">
        <f t="shared" si="8"/>
        <v>56.25</v>
      </c>
      <c r="L44" s="23">
        <f t="shared" si="9"/>
        <v>62.5</v>
      </c>
      <c r="M44" s="23">
        <f t="shared" si="10"/>
        <v>68.75</v>
      </c>
    </row>
    <row r="45" spans="2:13" ht="15">
      <c r="B45">
        <v>84</v>
      </c>
      <c r="C45" s="24">
        <f t="shared" si="13"/>
        <v>7</v>
      </c>
      <c r="D45" s="23">
        <f t="shared" si="1"/>
        <v>14</v>
      </c>
      <c r="E45" s="23">
        <f t="shared" si="2"/>
        <v>21</v>
      </c>
      <c r="F45" s="23">
        <f t="shared" si="3"/>
        <v>28</v>
      </c>
      <c r="G45" s="23">
        <f t="shared" si="4"/>
        <v>35</v>
      </c>
      <c r="H45" s="23">
        <f t="shared" si="5"/>
        <v>42</v>
      </c>
      <c r="I45" s="23">
        <f t="shared" si="6"/>
        <v>49</v>
      </c>
      <c r="J45" s="23">
        <f t="shared" si="7"/>
        <v>56</v>
      </c>
      <c r="K45" s="23">
        <f t="shared" si="8"/>
        <v>63</v>
      </c>
      <c r="L45" s="23">
        <f t="shared" si="9"/>
        <v>70</v>
      </c>
      <c r="M45" s="23">
        <f t="shared" si="10"/>
        <v>77</v>
      </c>
    </row>
    <row r="46" spans="2:13" ht="15">
      <c r="B46">
        <v>173</v>
      </c>
      <c r="C46" s="24">
        <f t="shared" si="13"/>
        <v>14.416666666666666</v>
      </c>
      <c r="D46" s="23">
        <f t="shared" si="1"/>
        <v>28.833333333333332</v>
      </c>
      <c r="E46" s="23">
        <f t="shared" si="2"/>
        <v>43.25</v>
      </c>
      <c r="F46" s="23">
        <f t="shared" si="3"/>
        <v>57.666666666666664</v>
      </c>
      <c r="G46" s="23">
        <f t="shared" si="4"/>
        <v>72.08333333333333</v>
      </c>
      <c r="H46" s="23">
        <f t="shared" si="5"/>
        <v>86.5</v>
      </c>
      <c r="I46" s="23">
        <f t="shared" si="6"/>
        <v>100.91666666666666</v>
      </c>
      <c r="J46" s="23">
        <f t="shared" si="7"/>
        <v>115.33333333333333</v>
      </c>
      <c r="K46" s="23">
        <f t="shared" si="8"/>
        <v>129.75</v>
      </c>
      <c r="L46" s="23">
        <f t="shared" si="9"/>
        <v>144.16666666666666</v>
      </c>
      <c r="M46" s="23">
        <f t="shared" si="10"/>
        <v>158.58333333333331</v>
      </c>
    </row>
    <row r="47" spans="2:13" ht="15">
      <c r="B47">
        <v>54</v>
      </c>
      <c r="C47" s="24">
        <f t="shared" si="13"/>
        <v>4.5</v>
      </c>
      <c r="D47" s="23">
        <f t="shared" si="1"/>
        <v>9</v>
      </c>
      <c r="E47" s="23">
        <f t="shared" si="2"/>
        <v>13.5</v>
      </c>
      <c r="F47" s="23">
        <f t="shared" si="3"/>
        <v>18</v>
      </c>
      <c r="G47" s="23">
        <f t="shared" si="4"/>
        <v>22.5</v>
      </c>
      <c r="H47" s="23">
        <f t="shared" si="5"/>
        <v>27</v>
      </c>
      <c r="I47" s="23">
        <f t="shared" si="6"/>
        <v>31.5</v>
      </c>
      <c r="J47" s="23">
        <f t="shared" si="7"/>
        <v>36</v>
      </c>
      <c r="K47" s="23">
        <f t="shared" si="8"/>
        <v>40.5</v>
      </c>
      <c r="L47" s="23">
        <f t="shared" si="9"/>
        <v>45</v>
      </c>
      <c r="M47" s="23">
        <f t="shared" si="10"/>
        <v>49.5</v>
      </c>
    </row>
    <row r="48" spans="2:13" ht="15">
      <c r="B48">
        <v>63</v>
      </c>
      <c r="C48" s="24">
        <f t="shared" si="13"/>
        <v>5.25</v>
      </c>
      <c r="D48" s="23">
        <f t="shared" si="1"/>
        <v>10.5</v>
      </c>
      <c r="E48" s="23">
        <f t="shared" si="2"/>
        <v>15.75</v>
      </c>
      <c r="F48" s="23">
        <f t="shared" si="3"/>
        <v>21</v>
      </c>
      <c r="G48" s="23">
        <f t="shared" si="4"/>
        <v>26.25</v>
      </c>
      <c r="H48" s="23">
        <f t="shared" si="5"/>
        <v>31.5</v>
      </c>
      <c r="I48" s="23">
        <f t="shared" si="6"/>
        <v>36.75</v>
      </c>
      <c r="J48" s="23">
        <f t="shared" si="7"/>
        <v>42</v>
      </c>
      <c r="K48" s="23">
        <f t="shared" si="8"/>
        <v>47.25</v>
      </c>
      <c r="L48" s="23">
        <f t="shared" si="9"/>
        <v>52.5</v>
      </c>
      <c r="M48" s="23">
        <f t="shared" si="10"/>
        <v>57.75</v>
      </c>
    </row>
    <row r="49" spans="2:13" ht="15">
      <c r="B49">
        <v>14</v>
      </c>
      <c r="C49" s="24">
        <f t="shared" si="13"/>
        <v>1.1666666666666667</v>
      </c>
      <c r="D49" s="23">
        <f t="shared" si="1"/>
        <v>2.3333333333333335</v>
      </c>
      <c r="E49" s="23">
        <f t="shared" si="2"/>
        <v>3.5</v>
      </c>
      <c r="F49" s="23">
        <f t="shared" si="3"/>
        <v>4.666666666666667</v>
      </c>
      <c r="G49" s="23">
        <f t="shared" si="4"/>
        <v>5.833333333333334</v>
      </c>
      <c r="H49" s="23">
        <f t="shared" si="5"/>
        <v>7</v>
      </c>
      <c r="I49" s="23">
        <f t="shared" si="6"/>
        <v>8.166666666666668</v>
      </c>
      <c r="J49" s="23">
        <f t="shared" si="7"/>
        <v>9.333333333333334</v>
      </c>
      <c r="K49" s="23">
        <f t="shared" si="8"/>
        <v>10.5</v>
      </c>
      <c r="L49" s="23">
        <f t="shared" si="9"/>
        <v>11.666666666666668</v>
      </c>
      <c r="M49" s="23">
        <f t="shared" si="10"/>
        <v>12.833333333333334</v>
      </c>
    </row>
    <row r="50" spans="3:13" ht="15">
      <c r="C50" s="24">
        <f t="shared" si="13"/>
        <v>0</v>
      </c>
      <c r="D50" s="23">
        <f t="shared" si="1"/>
        <v>0</v>
      </c>
      <c r="E50" s="23">
        <f t="shared" si="2"/>
        <v>0</v>
      </c>
      <c r="F50" s="23">
        <f t="shared" si="3"/>
        <v>0</v>
      </c>
      <c r="G50" s="23"/>
      <c r="H50" s="23">
        <f t="shared" si="5"/>
        <v>0</v>
      </c>
      <c r="I50" s="23"/>
      <c r="J50" s="23">
        <f t="shared" si="7"/>
        <v>0</v>
      </c>
      <c r="K50" s="23"/>
      <c r="L50" s="23">
        <f t="shared" si="9"/>
        <v>0</v>
      </c>
      <c r="M50" s="23">
        <f t="shared" si="10"/>
        <v>0</v>
      </c>
    </row>
    <row r="51" spans="2:13" ht="15">
      <c r="B51">
        <v>148</v>
      </c>
      <c r="C51" s="24">
        <f t="shared" si="13"/>
        <v>12.333333333333334</v>
      </c>
      <c r="D51" s="23">
        <f t="shared" si="1"/>
        <v>24.666666666666668</v>
      </c>
      <c r="E51" s="23">
        <f t="shared" si="2"/>
        <v>37</v>
      </c>
      <c r="F51" s="23">
        <f t="shared" si="3"/>
        <v>49.333333333333336</v>
      </c>
      <c r="G51" s="23">
        <f t="shared" si="4"/>
        <v>61.66666666666667</v>
      </c>
      <c r="H51" s="23">
        <f t="shared" si="5"/>
        <v>74</v>
      </c>
      <c r="I51" s="23">
        <f t="shared" si="6"/>
        <v>86.33333333333334</v>
      </c>
      <c r="J51" s="23">
        <f t="shared" si="7"/>
        <v>98.66666666666667</v>
      </c>
      <c r="K51" s="23">
        <f t="shared" si="8"/>
        <v>111</v>
      </c>
      <c r="L51" s="23">
        <f t="shared" si="9"/>
        <v>123.33333333333334</v>
      </c>
      <c r="M51" s="23">
        <f t="shared" si="10"/>
        <v>135.66666666666669</v>
      </c>
    </row>
    <row r="52" spans="2:13" ht="15">
      <c r="B52">
        <v>69</v>
      </c>
      <c r="C52" s="24">
        <f t="shared" si="13"/>
        <v>5.75</v>
      </c>
      <c r="D52" s="23">
        <f t="shared" si="1"/>
        <v>11.5</v>
      </c>
      <c r="E52" s="23">
        <f t="shared" si="2"/>
        <v>17.25</v>
      </c>
      <c r="F52" s="23">
        <f t="shared" si="3"/>
        <v>23</v>
      </c>
      <c r="G52" s="23">
        <f t="shared" si="4"/>
        <v>28.75</v>
      </c>
      <c r="H52" s="23">
        <f t="shared" si="5"/>
        <v>34.5</v>
      </c>
      <c r="I52" s="23">
        <f t="shared" si="6"/>
        <v>40.25</v>
      </c>
      <c r="J52" s="23">
        <f t="shared" si="7"/>
        <v>46</v>
      </c>
      <c r="K52" s="23">
        <f t="shared" si="8"/>
        <v>51.75</v>
      </c>
      <c r="L52" s="23">
        <f t="shared" si="9"/>
        <v>57.5</v>
      </c>
      <c r="M52" s="23">
        <f t="shared" si="10"/>
        <v>63.25</v>
      </c>
    </row>
    <row r="53" spans="2:13" ht="15">
      <c r="B53">
        <v>75</v>
      </c>
      <c r="C53" s="24">
        <f t="shared" si="13"/>
        <v>6.25</v>
      </c>
      <c r="D53" s="23">
        <f t="shared" si="1"/>
        <v>12.5</v>
      </c>
      <c r="E53" s="23">
        <f t="shared" si="2"/>
        <v>18.75</v>
      </c>
      <c r="F53" s="23">
        <f t="shared" si="3"/>
        <v>25</v>
      </c>
      <c r="G53" s="23">
        <f t="shared" si="4"/>
        <v>31.25</v>
      </c>
      <c r="H53" s="23">
        <f t="shared" si="5"/>
        <v>37.5</v>
      </c>
      <c r="I53" s="23">
        <f t="shared" si="6"/>
        <v>43.75</v>
      </c>
      <c r="J53" s="23">
        <f t="shared" si="7"/>
        <v>50</v>
      </c>
      <c r="K53" s="23">
        <f t="shared" si="8"/>
        <v>56.25</v>
      </c>
      <c r="L53" s="23">
        <f t="shared" si="9"/>
        <v>62.5</v>
      </c>
      <c r="M53" s="23">
        <f t="shared" si="10"/>
        <v>68.75</v>
      </c>
    </row>
    <row r="54" spans="4:13" ht="15.75" thickBot="1">
      <c r="D54" s="23" t="s">
        <v>29</v>
      </c>
      <c r="E54" s="23"/>
      <c r="F54" s="23">
        <f t="shared" si="3"/>
        <v>0</v>
      </c>
      <c r="G54" s="23"/>
      <c r="H54" s="23"/>
      <c r="I54" s="23">
        <f t="shared" si="6"/>
        <v>0</v>
      </c>
      <c r="J54" s="23">
        <f t="shared" si="7"/>
        <v>0</v>
      </c>
      <c r="K54" s="23"/>
      <c r="L54" s="23">
        <f t="shared" si="9"/>
        <v>0</v>
      </c>
      <c r="M54" s="23"/>
    </row>
    <row r="55" spans="2:13" ht="15">
      <c r="B55" s="15">
        <v>193</v>
      </c>
      <c r="C55" s="24">
        <f>B55/12*1</f>
        <v>16.083333333333332</v>
      </c>
      <c r="D55" s="23">
        <f t="shared" si="1"/>
        <v>32.166666666666664</v>
      </c>
      <c r="E55" s="23">
        <f t="shared" si="2"/>
        <v>48.25</v>
      </c>
      <c r="F55" s="23">
        <f t="shared" si="3"/>
        <v>64.33333333333333</v>
      </c>
      <c r="G55" s="23">
        <f t="shared" si="4"/>
        <v>80.41666666666666</v>
      </c>
      <c r="H55" s="23">
        <f t="shared" si="5"/>
        <v>96.5</v>
      </c>
      <c r="I55" s="23">
        <f t="shared" si="6"/>
        <v>112.58333333333333</v>
      </c>
      <c r="J55" s="23">
        <f t="shared" si="7"/>
        <v>128.66666666666666</v>
      </c>
      <c r="K55" s="23">
        <f t="shared" si="8"/>
        <v>144.75</v>
      </c>
      <c r="L55" s="23">
        <f t="shared" si="9"/>
        <v>160.83333333333331</v>
      </c>
      <c r="M55" s="23">
        <f t="shared" si="10"/>
        <v>176.91666666666666</v>
      </c>
    </row>
    <row r="56" spans="2:13" ht="15">
      <c r="B56" s="13">
        <v>47</v>
      </c>
      <c r="C56" s="24">
        <f aca="true" t="shared" si="14" ref="C56:C66">B56/12*1</f>
        <v>3.9166666666666665</v>
      </c>
      <c r="D56" s="23">
        <f t="shared" si="1"/>
        <v>7.833333333333333</v>
      </c>
      <c r="E56" s="23">
        <f t="shared" si="2"/>
        <v>11.75</v>
      </c>
      <c r="F56" s="23">
        <f t="shared" si="3"/>
        <v>15.666666666666666</v>
      </c>
      <c r="G56" s="23">
        <f t="shared" si="4"/>
        <v>19.583333333333332</v>
      </c>
      <c r="H56" s="23">
        <f t="shared" si="5"/>
        <v>23.5</v>
      </c>
      <c r="I56" s="23">
        <f t="shared" si="6"/>
        <v>27.416666666666664</v>
      </c>
      <c r="J56" s="23">
        <f t="shared" si="7"/>
        <v>31.333333333333332</v>
      </c>
      <c r="K56" s="23">
        <f t="shared" si="8"/>
        <v>35.25</v>
      </c>
      <c r="L56" s="23">
        <f t="shared" si="9"/>
        <v>39.166666666666664</v>
      </c>
      <c r="M56" s="23">
        <f t="shared" si="10"/>
        <v>43.08333333333333</v>
      </c>
    </row>
    <row r="57" spans="2:13" ht="15">
      <c r="B57" s="13">
        <v>24</v>
      </c>
      <c r="C57" s="24">
        <f t="shared" si="14"/>
        <v>2</v>
      </c>
      <c r="D57" s="23">
        <f t="shared" si="1"/>
        <v>4</v>
      </c>
      <c r="E57" s="23">
        <f t="shared" si="2"/>
        <v>6</v>
      </c>
      <c r="F57" s="23">
        <f t="shared" si="3"/>
        <v>8</v>
      </c>
      <c r="G57" s="23">
        <f t="shared" si="4"/>
        <v>10</v>
      </c>
      <c r="H57" s="23">
        <f t="shared" si="5"/>
        <v>12</v>
      </c>
      <c r="I57" s="23">
        <f t="shared" si="6"/>
        <v>14</v>
      </c>
      <c r="J57" s="23">
        <f t="shared" si="7"/>
        <v>16</v>
      </c>
      <c r="K57" s="23">
        <f t="shared" si="8"/>
        <v>18</v>
      </c>
      <c r="L57" s="23">
        <f t="shared" si="9"/>
        <v>20</v>
      </c>
      <c r="M57" s="23">
        <f t="shared" si="10"/>
        <v>22</v>
      </c>
    </row>
    <row r="58" spans="2:13" ht="15">
      <c r="B58" s="13">
        <v>27</v>
      </c>
      <c r="C58" s="24">
        <f t="shared" si="14"/>
        <v>2.25</v>
      </c>
      <c r="D58" s="23">
        <f t="shared" si="1"/>
        <v>4.5</v>
      </c>
      <c r="E58" s="23">
        <f t="shared" si="2"/>
        <v>6.75</v>
      </c>
      <c r="F58" s="23">
        <f t="shared" si="3"/>
        <v>9</v>
      </c>
      <c r="G58" s="23">
        <f t="shared" si="4"/>
        <v>11.25</v>
      </c>
      <c r="H58" s="23">
        <f t="shared" si="5"/>
        <v>13.5</v>
      </c>
      <c r="I58" s="23">
        <f t="shared" si="6"/>
        <v>15.75</v>
      </c>
      <c r="J58" s="23">
        <f t="shared" si="7"/>
        <v>18</v>
      </c>
      <c r="K58" s="23">
        <f t="shared" si="8"/>
        <v>20.25</v>
      </c>
      <c r="L58" s="23">
        <f t="shared" si="9"/>
        <v>22.5</v>
      </c>
      <c r="M58" s="23">
        <f t="shared" si="10"/>
        <v>24.75</v>
      </c>
    </row>
    <row r="59" spans="2:13" ht="15">
      <c r="B59" s="13">
        <v>62</v>
      </c>
      <c r="C59" s="24">
        <f t="shared" si="14"/>
        <v>5.166666666666667</v>
      </c>
      <c r="D59" s="23">
        <f t="shared" si="1"/>
        <v>10.333333333333334</v>
      </c>
      <c r="E59" s="23">
        <f t="shared" si="2"/>
        <v>15.5</v>
      </c>
      <c r="F59" s="23">
        <f t="shared" si="3"/>
        <v>20.666666666666668</v>
      </c>
      <c r="G59" s="23">
        <f t="shared" si="4"/>
        <v>25.833333333333336</v>
      </c>
      <c r="H59" s="23">
        <f t="shared" si="5"/>
        <v>31</v>
      </c>
      <c r="I59" s="23">
        <f t="shared" si="6"/>
        <v>36.16666666666667</v>
      </c>
      <c r="J59" s="23">
        <f t="shared" si="7"/>
        <v>41.333333333333336</v>
      </c>
      <c r="K59" s="23">
        <f t="shared" si="8"/>
        <v>46.5</v>
      </c>
      <c r="L59" s="23">
        <f t="shared" si="9"/>
        <v>51.66666666666667</v>
      </c>
      <c r="M59" s="23">
        <f t="shared" si="10"/>
        <v>56.833333333333336</v>
      </c>
    </row>
    <row r="60" spans="2:13" ht="15">
      <c r="B60" s="13">
        <v>15</v>
      </c>
      <c r="C60" s="24">
        <f t="shared" si="14"/>
        <v>1.25</v>
      </c>
      <c r="D60" s="23">
        <f t="shared" si="1"/>
        <v>2.5</v>
      </c>
      <c r="E60" s="23">
        <f t="shared" si="2"/>
        <v>3.75</v>
      </c>
      <c r="F60" s="23">
        <f t="shared" si="3"/>
        <v>5</v>
      </c>
      <c r="G60" s="23">
        <f t="shared" si="4"/>
        <v>6.25</v>
      </c>
      <c r="H60" s="23">
        <f t="shared" si="5"/>
        <v>7.5</v>
      </c>
      <c r="I60" s="23">
        <f t="shared" si="6"/>
        <v>8.75</v>
      </c>
      <c r="J60" s="23">
        <f t="shared" si="7"/>
        <v>10</v>
      </c>
      <c r="K60" s="23">
        <f t="shared" si="8"/>
        <v>11.25</v>
      </c>
      <c r="L60" s="23">
        <f t="shared" si="9"/>
        <v>12.5</v>
      </c>
      <c r="M60" s="23">
        <f t="shared" si="10"/>
        <v>13.75</v>
      </c>
    </row>
    <row r="61" spans="2:13" ht="15">
      <c r="B61" s="13">
        <v>18</v>
      </c>
      <c r="C61" s="24">
        <f t="shared" si="14"/>
        <v>1.5</v>
      </c>
      <c r="D61" s="23">
        <f t="shared" si="1"/>
        <v>3</v>
      </c>
      <c r="E61" s="23">
        <f t="shared" si="2"/>
        <v>4.5</v>
      </c>
      <c r="F61" s="23">
        <f t="shared" si="3"/>
        <v>6</v>
      </c>
      <c r="G61" s="23">
        <f t="shared" si="4"/>
        <v>7.5</v>
      </c>
      <c r="H61" s="23">
        <f t="shared" si="5"/>
        <v>9</v>
      </c>
      <c r="I61" s="23">
        <f t="shared" si="6"/>
        <v>10.5</v>
      </c>
      <c r="J61" s="23">
        <f t="shared" si="7"/>
        <v>12</v>
      </c>
      <c r="K61" s="23">
        <f t="shared" si="8"/>
        <v>13.5</v>
      </c>
      <c r="L61" s="23">
        <f t="shared" si="9"/>
        <v>15</v>
      </c>
      <c r="M61" s="23">
        <f t="shared" si="10"/>
        <v>16.5</v>
      </c>
    </row>
    <row r="62" spans="2:13" ht="15">
      <c r="B62" s="13">
        <v>8</v>
      </c>
      <c r="C62" s="24">
        <f t="shared" si="14"/>
        <v>0.6666666666666666</v>
      </c>
      <c r="D62" s="23">
        <f t="shared" si="1"/>
        <v>1.3333333333333333</v>
      </c>
      <c r="E62" s="23">
        <f t="shared" si="2"/>
        <v>2</v>
      </c>
      <c r="F62" s="23">
        <f t="shared" si="3"/>
        <v>2.6666666666666665</v>
      </c>
      <c r="G62" s="23">
        <f t="shared" si="4"/>
        <v>3.333333333333333</v>
      </c>
      <c r="H62" s="23">
        <f t="shared" si="5"/>
        <v>4</v>
      </c>
      <c r="I62" s="23">
        <f t="shared" si="6"/>
        <v>4.666666666666666</v>
      </c>
      <c r="J62" s="23">
        <f t="shared" si="7"/>
        <v>5.333333333333333</v>
      </c>
      <c r="K62" s="23">
        <f t="shared" si="8"/>
        <v>6</v>
      </c>
      <c r="L62" s="23">
        <f t="shared" si="9"/>
        <v>6.666666666666666</v>
      </c>
      <c r="M62" s="23">
        <f t="shared" si="10"/>
        <v>7.333333333333333</v>
      </c>
    </row>
    <row r="63" spans="2:13" ht="15">
      <c r="B63" s="13"/>
      <c r="C63" s="24">
        <f t="shared" si="14"/>
        <v>0</v>
      </c>
      <c r="D63" s="23">
        <f t="shared" si="1"/>
        <v>0</v>
      </c>
      <c r="E63" s="23">
        <f t="shared" si="2"/>
        <v>0</v>
      </c>
      <c r="F63" s="23">
        <f t="shared" si="3"/>
        <v>0</v>
      </c>
      <c r="G63" s="23"/>
      <c r="H63" s="23"/>
      <c r="I63" s="23"/>
      <c r="J63" s="23">
        <f t="shared" si="7"/>
        <v>0</v>
      </c>
      <c r="K63" s="23">
        <f t="shared" si="8"/>
        <v>0</v>
      </c>
      <c r="L63" s="23">
        <f t="shared" si="9"/>
        <v>0</v>
      </c>
      <c r="M63" s="23"/>
    </row>
    <row r="64" spans="2:13" ht="15">
      <c r="B64" s="13">
        <v>47</v>
      </c>
      <c r="C64" s="24">
        <f t="shared" si="14"/>
        <v>3.9166666666666665</v>
      </c>
      <c r="D64" s="23">
        <f t="shared" si="1"/>
        <v>7.833333333333333</v>
      </c>
      <c r="E64" s="23">
        <f t="shared" si="2"/>
        <v>11.75</v>
      </c>
      <c r="F64" s="23">
        <f t="shared" si="3"/>
        <v>15.666666666666666</v>
      </c>
      <c r="G64" s="23">
        <f t="shared" si="4"/>
        <v>19.583333333333332</v>
      </c>
      <c r="H64" s="23">
        <f t="shared" si="5"/>
        <v>23.5</v>
      </c>
      <c r="I64" s="23">
        <f t="shared" si="6"/>
        <v>27.416666666666664</v>
      </c>
      <c r="J64" s="23">
        <f t="shared" si="7"/>
        <v>31.333333333333332</v>
      </c>
      <c r="K64" s="23">
        <f t="shared" si="8"/>
        <v>35.25</v>
      </c>
      <c r="L64" s="23">
        <f t="shared" si="9"/>
        <v>39.166666666666664</v>
      </c>
      <c r="M64" s="23">
        <f t="shared" si="10"/>
        <v>43.08333333333333</v>
      </c>
    </row>
    <row r="65" spans="2:13" ht="15">
      <c r="B65" s="13">
        <v>17</v>
      </c>
      <c r="C65" s="24">
        <f t="shared" si="14"/>
        <v>1.4166666666666667</v>
      </c>
      <c r="D65" s="23">
        <f t="shared" si="1"/>
        <v>2.8333333333333335</v>
      </c>
      <c r="E65" s="23">
        <f t="shared" si="2"/>
        <v>4.25</v>
      </c>
      <c r="F65" s="23">
        <f t="shared" si="3"/>
        <v>5.666666666666667</v>
      </c>
      <c r="G65" s="23">
        <f t="shared" si="4"/>
        <v>7.083333333333334</v>
      </c>
      <c r="H65" s="23">
        <f t="shared" si="5"/>
        <v>8.5</v>
      </c>
      <c r="I65" s="23">
        <f t="shared" si="6"/>
        <v>9.916666666666668</v>
      </c>
      <c r="J65" s="23">
        <f t="shared" si="7"/>
        <v>11.333333333333334</v>
      </c>
      <c r="K65" s="23">
        <f t="shared" si="8"/>
        <v>12.75</v>
      </c>
      <c r="L65" s="23">
        <f t="shared" si="9"/>
        <v>14.166666666666668</v>
      </c>
      <c r="M65" s="23">
        <f t="shared" si="10"/>
        <v>15.583333333333334</v>
      </c>
    </row>
    <row r="66" spans="2:13" ht="15.75" thickBot="1">
      <c r="B66" s="14">
        <v>20</v>
      </c>
      <c r="C66" s="24">
        <f t="shared" si="14"/>
        <v>1.6666666666666667</v>
      </c>
      <c r="D66" s="23">
        <f t="shared" si="1"/>
        <v>3.3333333333333335</v>
      </c>
      <c r="E66" s="23">
        <f t="shared" si="2"/>
        <v>5</v>
      </c>
      <c r="F66" s="23">
        <f t="shared" si="3"/>
        <v>6.666666666666667</v>
      </c>
      <c r="G66" s="23">
        <f t="shared" si="4"/>
        <v>8.333333333333334</v>
      </c>
      <c r="H66" s="23">
        <f t="shared" si="5"/>
        <v>10</v>
      </c>
      <c r="I66" s="23">
        <f t="shared" si="6"/>
        <v>11.666666666666668</v>
      </c>
      <c r="J66" s="23">
        <f t="shared" si="7"/>
        <v>13.333333333333334</v>
      </c>
      <c r="K66" s="23">
        <f t="shared" si="8"/>
        <v>15</v>
      </c>
      <c r="L66" s="23">
        <f t="shared" si="9"/>
        <v>16.666666666666668</v>
      </c>
      <c r="M66" s="23">
        <f t="shared" si="10"/>
        <v>18.333333333333336</v>
      </c>
    </row>
  </sheetData>
  <sheetProtection/>
  <conditionalFormatting sqref="B2:B7">
    <cfRule type="expression" priority="1" dxfId="829">
      <formula>$B$6&lt;$A$6</formula>
    </cfRule>
  </conditionalFormatting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M18"/>
  <sheetViews>
    <sheetView zoomScalePageLayoutView="0" workbookViewId="0" topLeftCell="A3">
      <selection activeCell="K9" sqref="K9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9.5" thickBot="1">
      <c r="A4" s="29" t="s">
        <v>28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79.16666666666667</v>
      </c>
      <c r="C7" s="7">
        <v>97</v>
      </c>
      <c r="D7" s="19">
        <v>15.833333333333334</v>
      </c>
      <c r="E7" s="7">
        <v>15</v>
      </c>
      <c r="F7" s="19">
        <v>184.66666666666666</v>
      </c>
      <c r="G7" s="7">
        <v>170</v>
      </c>
      <c r="H7" s="19">
        <v>103.16666666666667</v>
      </c>
      <c r="I7" s="7">
        <v>105</v>
      </c>
      <c r="J7" s="19">
        <v>32.166666666666664</v>
      </c>
      <c r="K7" s="7">
        <v>26</v>
      </c>
      <c r="L7" s="7">
        <v>3397</v>
      </c>
      <c r="M7" s="8"/>
    </row>
    <row r="8" spans="1:13" ht="15">
      <c r="A8" s="9" t="s">
        <v>10</v>
      </c>
      <c r="B8" s="20">
        <v>18.666666666666668</v>
      </c>
      <c r="C8" s="1">
        <v>26</v>
      </c>
      <c r="D8" s="20">
        <v>3.6666666666666665</v>
      </c>
      <c r="E8" s="1">
        <v>8</v>
      </c>
      <c r="F8" s="20">
        <v>45.333333333333336</v>
      </c>
      <c r="G8" s="1">
        <v>36</v>
      </c>
      <c r="H8" s="20">
        <v>25.333333333333332</v>
      </c>
      <c r="I8" s="1">
        <v>16</v>
      </c>
      <c r="J8" s="20">
        <v>7.833333333333333</v>
      </c>
      <c r="K8" s="1">
        <v>8</v>
      </c>
      <c r="L8" s="1">
        <v>754</v>
      </c>
      <c r="M8" s="10"/>
    </row>
    <row r="9" spans="1:13" ht="15">
      <c r="A9" s="9" t="s">
        <v>11</v>
      </c>
      <c r="B9" s="20">
        <v>9.5</v>
      </c>
      <c r="C9" s="1">
        <v>9</v>
      </c>
      <c r="D9" s="20">
        <v>1.8333333333333333</v>
      </c>
      <c r="E9" s="1">
        <v>1</v>
      </c>
      <c r="F9" s="20">
        <v>22.166666666666668</v>
      </c>
      <c r="G9" s="1">
        <v>10</v>
      </c>
      <c r="H9" s="20">
        <v>12.5</v>
      </c>
      <c r="I9" s="1">
        <v>14</v>
      </c>
      <c r="J9" s="20">
        <v>4</v>
      </c>
      <c r="K9" s="1">
        <v>4</v>
      </c>
      <c r="L9" s="1">
        <v>227</v>
      </c>
      <c r="M9" s="10"/>
    </row>
    <row r="10" spans="1:13" ht="15">
      <c r="A10" s="9" t="s">
        <v>12</v>
      </c>
      <c r="B10" s="20">
        <v>10.333333333333334</v>
      </c>
      <c r="C10" s="1">
        <v>17</v>
      </c>
      <c r="D10" s="20">
        <v>2</v>
      </c>
      <c r="E10" s="1">
        <v>3</v>
      </c>
      <c r="F10" s="20">
        <v>25</v>
      </c>
      <c r="G10" s="1">
        <v>23</v>
      </c>
      <c r="H10" s="20">
        <v>14</v>
      </c>
      <c r="I10" s="1">
        <v>19</v>
      </c>
      <c r="J10" s="20">
        <v>4.5</v>
      </c>
      <c r="K10" s="1">
        <v>2</v>
      </c>
      <c r="L10" s="1">
        <v>828</v>
      </c>
      <c r="M10" s="10"/>
    </row>
    <row r="11" spans="1:13" ht="15">
      <c r="A11" s="9" t="s">
        <v>13</v>
      </c>
      <c r="B11" s="20">
        <v>21.666666666666668</v>
      </c>
      <c r="C11" s="1">
        <v>35</v>
      </c>
      <c r="D11" s="20">
        <v>4.333333333333333</v>
      </c>
      <c r="E11" s="28">
        <v>2</v>
      </c>
      <c r="F11" s="20">
        <v>51.5</v>
      </c>
      <c r="G11" s="1">
        <v>65</v>
      </c>
      <c r="H11" s="20">
        <v>28.833333333333332</v>
      </c>
      <c r="I11" s="1">
        <v>41</v>
      </c>
      <c r="J11" s="20">
        <v>10.333333333333334</v>
      </c>
      <c r="K11" s="1">
        <v>7</v>
      </c>
      <c r="L11" s="1">
        <v>1151</v>
      </c>
      <c r="M11" s="10"/>
    </row>
    <row r="12" spans="1:13" ht="15">
      <c r="A12" s="9" t="s">
        <v>14</v>
      </c>
      <c r="B12" s="20">
        <v>6.5</v>
      </c>
      <c r="C12" s="1">
        <v>5</v>
      </c>
      <c r="D12" s="20">
        <v>1.3333333333333333</v>
      </c>
      <c r="E12" s="1">
        <v>1</v>
      </c>
      <c r="F12" s="20">
        <v>16</v>
      </c>
      <c r="G12" s="1">
        <v>15</v>
      </c>
      <c r="H12" s="20">
        <v>9</v>
      </c>
      <c r="I12" s="1">
        <v>10</v>
      </c>
      <c r="J12" s="20">
        <v>2.5</v>
      </c>
      <c r="K12" s="1">
        <v>3</v>
      </c>
      <c r="L12" s="1">
        <v>157</v>
      </c>
      <c r="M12" s="10"/>
    </row>
    <row r="13" spans="1:13" ht="15">
      <c r="A13" s="9" t="s">
        <v>15</v>
      </c>
      <c r="B13" s="20">
        <v>7.5</v>
      </c>
      <c r="C13" s="1">
        <v>2</v>
      </c>
      <c r="D13" s="20">
        <v>1.5</v>
      </c>
      <c r="E13" s="1">
        <v>0</v>
      </c>
      <c r="F13" s="20">
        <v>18.666666666666668</v>
      </c>
      <c r="G13" s="1">
        <v>6</v>
      </c>
      <c r="H13" s="20">
        <v>10.5</v>
      </c>
      <c r="I13" s="1">
        <v>3</v>
      </c>
      <c r="J13" s="20">
        <v>3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0.8333333333333334</v>
      </c>
      <c r="C14" s="1">
        <v>3</v>
      </c>
      <c r="D14" s="20">
        <v>0.16666666666666666</v>
      </c>
      <c r="E14" s="1">
        <v>0</v>
      </c>
      <c r="F14" s="20">
        <v>4.166666666666667</v>
      </c>
      <c r="G14" s="1">
        <v>12</v>
      </c>
      <c r="H14" s="20">
        <v>2.3333333333333335</v>
      </c>
      <c r="I14" s="1">
        <v>11</v>
      </c>
      <c r="J14" s="20">
        <v>1.3333333333333333</v>
      </c>
      <c r="K14" s="1">
        <v>1</v>
      </c>
      <c r="L14" s="1">
        <v>100</v>
      </c>
      <c r="M14" s="10"/>
    </row>
    <row r="15" spans="1:13" ht="15">
      <c r="A15" s="9"/>
      <c r="B15" s="20" t="s">
        <v>29</v>
      </c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18.833333333333332</v>
      </c>
      <c r="C16" s="1">
        <v>25</v>
      </c>
      <c r="D16" s="20">
        <v>3.8333333333333335</v>
      </c>
      <c r="E16" s="1">
        <v>5</v>
      </c>
      <c r="F16" s="20">
        <v>44.166666666666664</v>
      </c>
      <c r="G16" s="1">
        <v>21</v>
      </c>
      <c r="H16" s="20">
        <v>24.666666666666668</v>
      </c>
      <c r="I16" s="1">
        <v>11</v>
      </c>
      <c r="J16" s="20">
        <v>7.833333333333333</v>
      </c>
      <c r="K16" s="1">
        <v>4</v>
      </c>
      <c r="L16" s="1">
        <v>785</v>
      </c>
      <c r="M16" s="10"/>
    </row>
    <row r="17" spans="1:13" ht="15">
      <c r="A17" s="9" t="s">
        <v>18</v>
      </c>
      <c r="B17" s="20">
        <v>8.833333333333334</v>
      </c>
      <c r="C17" s="1">
        <v>4</v>
      </c>
      <c r="D17" s="20">
        <v>1.8333333333333333</v>
      </c>
      <c r="E17" s="1">
        <v>1</v>
      </c>
      <c r="F17" s="20">
        <v>20.5</v>
      </c>
      <c r="G17" s="1">
        <v>8</v>
      </c>
      <c r="H17" s="20">
        <v>11.5</v>
      </c>
      <c r="I17" s="1">
        <v>4</v>
      </c>
      <c r="J17" s="20">
        <v>2.8333333333333335</v>
      </c>
      <c r="K17" s="1">
        <v>1</v>
      </c>
      <c r="L17" s="1">
        <v>216</v>
      </c>
      <c r="M17" s="10"/>
    </row>
    <row r="18" spans="1:13" ht="15.75" thickBot="1">
      <c r="A18" s="11" t="s">
        <v>19</v>
      </c>
      <c r="B18" s="21">
        <v>9.5</v>
      </c>
      <c r="C18" s="2">
        <v>10</v>
      </c>
      <c r="D18" s="21">
        <v>1.8333333333333333</v>
      </c>
      <c r="E18" s="2">
        <v>1</v>
      </c>
      <c r="F18" s="21">
        <v>22.333333333333332</v>
      </c>
      <c r="G18" s="2">
        <v>24</v>
      </c>
      <c r="H18" s="21">
        <v>12.5</v>
      </c>
      <c r="I18" s="2">
        <v>17</v>
      </c>
      <c r="J18" s="21">
        <v>3.3333333333333335</v>
      </c>
      <c r="K18" s="2">
        <v>8</v>
      </c>
      <c r="L18" s="2">
        <v>357</v>
      </c>
      <c r="M18" s="3"/>
    </row>
  </sheetData>
  <sheetProtection/>
  <mergeCells count="7">
    <mergeCell ref="J5:K5"/>
    <mergeCell ref="L5:M5"/>
    <mergeCell ref="A5:A6"/>
    <mergeCell ref="B5:C5"/>
    <mergeCell ref="D5:E5"/>
    <mergeCell ref="F5:G5"/>
    <mergeCell ref="H5:I5"/>
  </mergeCells>
  <conditionalFormatting sqref="B6:B12 D6 F6 H6 J6 L6 B19:B37">
    <cfRule type="expression" priority="121" dxfId="829">
      <formula>$B$6&lt;$A$6</formula>
    </cfRule>
  </conditionalFormatting>
  <conditionalFormatting sqref="C7">
    <cfRule type="cellIs" priority="57" dxfId="830" operator="greaterThan">
      <formula>$B$7</formula>
    </cfRule>
  </conditionalFormatting>
  <conditionalFormatting sqref="C8">
    <cfRule type="cellIs" priority="56" dxfId="830" operator="greaterThan">
      <formula>$B$8</formula>
    </cfRule>
  </conditionalFormatting>
  <conditionalFormatting sqref="C9">
    <cfRule type="cellIs" priority="55" dxfId="830" operator="greaterThan">
      <formula>$B$9</formula>
    </cfRule>
  </conditionalFormatting>
  <conditionalFormatting sqref="C10">
    <cfRule type="cellIs" priority="54" dxfId="830" operator="greaterThan">
      <formula>$B$10</formula>
    </cfRule>
  </conditionalFormatting>
  <conditionalFormatting sqref="C11">
    <cfRule type="cellIs" priority="53" dxfId="830" operator="greaterThan">
      <formula>$B$11</formula>
    </cfRule>
  </conditionalFormatting>
  <conditionalFormatting sqref="C12">
    <cfRule type="cellIs" priority="52" dxfId="830" operator="greaterThan">
      <formula>$B$12</formula>
    </cfRule>
  </conditionalFormatting>
  <conditionalFormatting sqref="C13">
    <cfRule type="cellIs" priority="51" dxfId="830" operator="greaterThan">
      <formula>$B$13</formula>
    </cfRule>
  </conditionalFormatting>
  <conditionalFormatting sqref="C14">
    <cfRule type="cellIs" priority="50" dxfId="830" operator="greaterThan">
      <formula>$B$14</formula>
    </cfRule>
  </conditionalFormatting>
  <conditionalFormatting sqref="C16">
    <cfRule type="cellIs" priority="49" dxfId="830" operator="greaterThan">
      <formula>$B$16</formula>
    </cfRule>
  </conditionalFormatting>
  <conditionalFormatting sqref="C17">
    <cfRule type="cellIs" priority="48" dxfId="830" operator="greaterThan">
      <formula>$B$17</formula>
    </cfRule>
  </conditionalFormatting>
  <conditionalFormatting sqref="C18">
    <cfRule type="cellIs" priority="47" dxfId="830" operator="greaterThan">
      <formula>$B$18</formula>
    </cfRule>
  </conditionalFormatting>
  <conditionalFormatting sqref="E7">
    <cfRule type="cellIs" priority="46" dxfId="830" operator="greaterThan">
      <formula>$D$7</formula>
    </cfRule>
  </conditionalFormatting>
  <conditionalFormatting sqref="E8">
    <cfRule type="cellIs" priority="45" dxfId="830" operator="greaterThan">
      <formula>$D$8</formula>
    </cfRule>
  </conditionalFormatting>
  <conditionalFormatting sqref="E9">
    <cfRule type="cellIs" priority="44" dxfId="830" operator="greaterThan">
      <formula>$D$9</formula>
    </cfRule>
  </conditionalFormatting>
  <conditionalFormatting sqref="E10">
    <cfRule type="cellIs" priority="43" dxfId="830" operator="greaterThan">
      <formula>$D$10</formula>
    </cfRule>
  </conditionalFormatting>
  <conditionalFormatting sqref="E11">
    <cfRule type="cellIs" priority="42" dxfId="830" operator="greaterThan">
      <formula>$D$11</formula>
    </cfRule>
  </conditionalFormatting>
  <conditionalFormatting sqref="E12">
    <cfRule type="cellIs" priority="41" dxfId="830" operator="greaterThan">
      <formula>$D$12</formula>
    </cfRule>
  </conditionalFormatting>
  <conditionalFormatting sqref="E13">
    <cfRule type="cellIs" priority="40" dxfId="830" operator="greaterThan">
      <formula>$D$13</formula>
    </cfRule>
  </conditionalFormatting>
  <conditionalFormatting sqref="E14">
    <cfRule type="cellIs" priority="39" dxfId="830" operator="greaterThan">
      <formula>$D$14</formula>
    </cfRule>
  </conditionalFormatting>
  <conditionalFormatting sqref="E16">
    <cfRule type="cellIs" priority="38" dxfId="830" operator="greaterThan">
      <formula>$D$16</formula>
    </cfRule>
  </conditionalFormatting>
  <conditionalFormatting sqref="E17">
    <cfRule type="cellIs" priority="37" dxfId="830" operator="greaterThan">
      <formula>$D$17</formula>
    </cfRule>
  </conditionalFormatting>
  <conditionalFormatting sqref="E18">
    <cfRule type="cellIs" priority="36" dxfId="830" operator="greaterThan">
      <formula>$D$18</formula>
    </cfRule>
  </conditionalFormatting>
  <conditionalFormatting sqref="G7">
    <cfRule type="cellIs" priority="35" dxfId="831" operator="lessThan">
      <formula>$F$7</formula>
    </cfRule>
  </conditionalFormatting>
  <conditionalFormatting sqref="G8">
    <cfRule type="cellIs" priority="34" dxfId="831" operator="lessThan">
      <formula>$F$8</formula>
    </cfRule>
  </conditionalFormatting>
  <conditionalFormatting sqref="G9">
    <cfRule type="cellIs" priority="33" dxfId="831" operator="lessThan">
      <formula>$F$9</formula>
    </cfRule>
  </conditionalFormatting>
  <conditionalFormatting sqref="G10">
    <cfRule type="cellIs" priority="32" dxfId="831" operator="lessThan">
      <formula>$F$10</formula>
    </cfRule>
  </conditionalFormatting>
  <conditionalFormatting sqref="G11">
    <cfRule type="cellIs" priority="31" dxfId="831" operator="lessThan">
      <formula>$F$11</formula>
    </cfRule>
  </conditionalFormatting>
  <conditionalFormatting sqref="G12">
    <cfRule type="cellIs" priority="30" dxfId="831" operator="lessThan">
      <formula>$F$12</formula>
    </cfRule>
  </conditionalFormatting>
  <conditionalFormatting sqref="G13">
    <cfRule type="cellIs" priority="29" dxfId="831" operator="lessThan">
      <formula>$F$13</formula>
    </cfRule>
  </conditionalFormatting>
  <conditionalFormatting sqref="G14">
    <cfRule type="cellIs" priority="28" dxfId="831" operator="lessThan">
      <formula>$F$14</formula>
    </cfRule>
  </conditionalFormatting>
  <conditionalFormatting sqref="G16">
    <cfRule type="cellIs" priority="27" dxfId="831" operator="lessThan">
      <formula>$F$16</formula>
    </cfRule>
  </conditionalFormatting>
  <conditionalFormatting sqref="G17">
    <cfRule type="cellIs" priority="26" dxfId="831" operator="lessThan">
      <formula>$F$17</formula>
    </cfRule>
  </conditionalFormatting>
  <conditionalFormatting sqref="G18">
    <cfRule type="cellIs" priority="25" dxfId="831" operator="lessThan">
      <formula>$F$18</formula>
    </cfRule>
  </conditionalFormatting>
  <conditionalFormatting sqref="I7">
    <cfRule type="cellIs" priority="24" dxfId="831" operator="lessThan">
      <formula>$H$7</formula>
    </cfRule>
  </conditionalFormatting>
  <conditionalFormatting sqref="I8">
    <cfRule type="cellIs" priority="23" dxfId="831" operator="lessThan">
      <formula>$H$8</formula>
    </cfRule>
  </conditionalFormatting>
  <conditionalFormatting sqref="I9">
    <cfRule type="cellIs" priority="22" dxfId="831" operator="lessThan">
      <formula>$H$9</formula>
    </cfRule>
  </conditionalFormatting>
  <conditionalFormatting sqref="I10">
    <cfRule type="cellIs" priority="21" dxfId="831" operator="lessThan">
      <formula>$H$10</formula>
    </cfRule>
  </conditionalFormatting>
  <conditionalFormatting sqref="I11">
    <cfRule type="cellIs" priority="20" dxfId="831" operator="lessThan">
      <formula>$H$11</formula>
    </cfRule>
  </conditionalFormatting>
  <conditionalFormatting sqref="I12">
    <cfRule type="cellIs" priority="19" dxfId="831" operator="lessThan">
      <formula>$H$12</formula>
    </cfRule>
  </conditionalFormatting>
  <conditionalFormatting sqref="I13">
    <cfRule type="cellIs" priority="18" dxfId="831" operator="lessThan">
      <formula>$H$13</formula>
    </cfRule>
  </conditionalFormatting>
  <conditionalFormatting sqref="I14">
    <cfRule type="cellIs" priority="17" dxfId="831" operator="lessThan">
      <formula>$H$14</formula>
    </cfRule>
  </conditionalFormatting>
  <conditionalFormatting sqref="I16">
    <cfRule type="cellIs" priority="16" dxfId="831" operator="lessThan">
      <formula>$H$16</formula>
    </cfRule>
  </conditionalFormatting>
  <conditionalFormatting sqref="I17">
    <cfRule type="cellIs" priority="15" dxfId="831" operator="lessThan">
      <formula>$H$17</formula>
    </cfRule>
  </conditionalFormatting>
  <conditionalFormatting sqref="I18">
    <cfRule type="cellIs" priority="14" dxfId="831" operator="lessThan">
      <formula>$H$18</formula>
    </cfRule>
  </conditionalFormatting>
  <conditionalFormatting sqref="K7">
    <cfRule type="cellIs" priority="13" dxfId="830" operator="greaterThan">
      <formula>$J$7</formula>
    </cfRule>
  </conditionalFormatting>
  <conditionalFormatting sqref="K8">
    <cfRule type="cellIs" priority="12" dxfId="830" operator="greaterThan">
      <formula>$J$8</formula>
    </cfRule>
  </conditionalFormatting>
  <conditionalFormatting sqref="K9">
    <cfRule type="cellIs" priority="11" dxfId="830" operator="greaterThan">
      <formula>$J$9</formula>
    </cfRule>
  </conditionalFormatting>
  <conditionalFormatting sqref="K10">
    <cfRule type="cellIs" priority="10" dxfId="830" operator="greaterThan">
      <formula>$J$10</formula>
    </cfRule>
  </conditionalFormatting>
  <conditionalFormatting sqref="K11">
    <cfRule type="cellIs" priority="8" dxfId="830" operator="greaterThan">
      <formula>$J$11</formula>
    </cfRule>
    <cfRule type="cellIs" priority="9" dxfId="830" operator="greaterThan">
      <formula>$J$11</formula>
    </cfRule>
  </conditionalFormatting>
  <conditionalFormatting sqref="K12">
    <cfRule type="cellIs" priority="7" dxfId="830" operator="greaterThan">
      <formula>$J$12</formula>
    </cfRule>
  </conditionalFormatting>
  <conditionalFormatting sqref="K13">
    <cfRule type="cellIs" priority="5" dxfId="830" operator="greaterThan">
      <formula>$J$13</formula>
    </cfRule>
    <cfRule type="cellIs" priority="6" dxfId="830" operator="greaterThan">
      <formula>$J$13</formula>
    </cfRule>
  </conditionalFormatting>
  <conditionalFormatting sqref="K14">
    <cfRule type="cellIs" priority="4" dxfId="830" operator="greaterThan">
      <formula>$J$14</formula>
    </cfRule>
  </conditionalFormatting>
  <conditionalFormatting sqref="K16">
    <cfRule type="cellIs" priority="3" dxfId="830" operator="greaterThan">
      <formula>$J$16</formula>
    </cfRule>
  </conditionalFormatting>
  <conditionalFormatting sqref="K17">
    <cfRule type="cellIs" priority="2" dxfId="830" operator="greaterThan">
      <formula>$J$17</formula>
    </cfRule>
  </conditionalFormatting>
  <conditionalFormatting sqref="K18">
    <cfRule type="cellIs" priority="1" dxfId="830" operator="greaterThan">
      <formula>$J$18</formula>
    </cfRule>
  </conditionalFormatting>
  <printOptions/>
  <pageMargins left="0.25" right="0.25" top="0.75" bottom="0.75" header="0.3" footer="0.3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4:M1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3.00390625" style="0" customWidth="1"/>
    <col min="5" max="5" width="10.421875" style="0" customWidth="1"/>
  </cols>
  <sheetData>
    <row r="4" ht="15.75" thickBot="1">
      <c r="A4" s="27">
        <v>43555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118.75</v>
      </c>
      <c r="C7" s="32">
        <v>137</v>
      </c>
      <c r="D7" s="33">
        <v>23.75</v>
      </c>
      <c r="E7" s="32">
        <v>24</v>
      </c>
      <c r="F7" s="19">
        <v>277</v>
      </c>
      <c r="G7" s="7">
        <v>263</v>
      </c>
      <c r="H7" s="19">
        <v>154.75</v>
      </c>
      <c r="I7" s="7">
        <v>158</v>
      </c>
      <c r="J7" s="19">
        <v>48.25</v>
      </c>
      <c r="K7" s="7">
        <v>38</v>
      </c>
      <c r="L7" s="7">
        <v>3397</v>
      </c>
      <c r="M7" s="8"/>
    </row>
    <row r="8" spans="1:13" ht="15">
      <c r="A8" s="9" t="s">
        <v>10</v>
      </c>
      <c r="B8" s="20">
        <v>28</v>
      </c>
      <c r="C8" s="34">
        <v>35</v>
      </c>
      <c r="D8" s="35">
        <v>5.5</v>
      </c>
      <c r="E8" s="34">
        <v>10</v>
      </c>
      <c r="F8" s="20">
        <v>68</v>
      </c>
      <c r="G8" s="1">
        <v>58</v>
      </c>
      <c r="H8" s="20">
        <v>38</v>
      </c>
      <c r="I8" s="1">
        <v>26</v>
      </c>
      <c r="J8" s="20">
        <v>11.75</v>
      </c>
      <c r="K8" s="1">
        <v>12</v>
      </c>
      <c r="L8" s="1">
        <v>754</v>
      </c>
      <c r="M8" s="10"/>
    </row>
    <row r="9" spans="1:13" ht="15">
      <c r="A9" s="9" t="s">
        <v>11</v>
      </c>
      <c r="B9" s="20">
        <v>14.25</v>
      </c>
      <c r="C9" s="34">
        <v>12</v>
      </c>
      <c r="D9" s="35">
        <v>2.75</v>
      </c>
      <c r="E9" s="34">
        <v>2</v>
      </c>
      <c r="F9" s="20">
        <v>33.25</v>
      </c>
      <c r="G9" s="1">
        <v>19</v>
      </c>
      <c r="H9" s="20">
        <v>18.75</v>
      </c>
      <c r="I9" s="1">
        <v>8</v>
      </c>
      <c r="J9" s="20">
        <v>6</v>
      </c>
      <c r="K9" s="1">
        <v>6</v>
      </c>
      <c r="L9" s="1">
        <v>227</v>
      </c>
      <c r="M9" s="10"/>
    </row>
    <row r="10" spans="1:13" ht="15">
      <c r="A10" s="9" t="s">
        <v>12</v>
      </c>
      <c r="B10" s="20">
        <v>15.5</v>
      </c>
      <c r="C10" s="34">
        <v>25</v>
      </c>
      <c r="D10" s="35">
        <v>3</v>
      </c>
      <c r="E10" s="34">
        <v>4</v>
      </c>
      <c r="F10" s="20">
        <v>37.5</v>
      </c>
      <c r="G10" s="1">
        <v>38</v>
      </c>
      <c r="H10" s="20">
        <v>21</v>
      </c>
      <c r="I10" s="1">
        <v>29</v>
      </c>
      <c r="J10" s="20">
        <v>6.75</v>
      </c>
      <c r="K10" s="1">
        <v>4</v>
      </c>
      <c r="L10" s="1">
        <v>828</v>
      </c>
      <c r="M10" s="10"/>
    </row>
    <row r="11" spans="1:13" ht="15">
      <c r="A11" s="9" t="s">
        <v>13</v>
      </c>
      <c r="B11" s="20">
        <v>32.5</v>
      </c>
      <c r="C11" s="34">
        <v>48</v>
      </c>
      <c r="D11" s="35">
        <v>6.5</v>
      </c>
      <c r="E11" s="34">
        <v>5</v>
      </c>
      <c r="F11" s="20">
        <v>77.25</v>
      </c>
      <c r="G11" s="1">
        <v>89</v>
      </c>
      <c r="H11" s="20">
        <v>43.25</v>
      </c>
      <c r="I11" s="1">
        <v>52</v>
      </c>
      <c r="J11" s="20">
        <v>15.5</v>
      </c>
      <c r="K11" s="1">
        <v>10</v>
      </c>
      <c r="L11" s="1">
        <v>1151</v>
      </c>
      <c r="M11" s="10"/>
    </row>
    <row r="12" spans="1:13" ht="15">
      <c r="A12" s="9" t="s">
        <v>14</v>
      </c>
      <c r="B12" s="20">
        <v>9.75</v>
      </c>
      <c r="C12" s="34">
        <v>8</v>
      </c>
      <c r="D12" s="35">
        <v>2</v>
      </c>
      <c r="E12" s="34">
        <v>1</v>
      </c>
      <c r="F12" s="20">
        <v>24</v>
      </c>
      <c r="G12" s="1">
        <v>26</v>
      </c>
      <c r="H12" s="20">
        <v>13.5</v>
      </c>
      <c r="I12" s="1">
        <v>18</v>
      </c>
      <c r="J12" s="20">
        <v>3.75</v>
      </c>
      <c r="K12" s="1">
        <v>4</v>
      </c>
      <c r="L12" s="1">
        <v>157</v>
      </c>
      <c r="M12" s="10"/>
    </row>
    <row r="13" spans="1:13" ht="15">
      <c r="A13" s="9" t="s">
        <v>15</v>
      </c>
      <c r="B13" s="20">
        <v>11.25</v>
      </c>
      <c r="C13" s="34">
        <v>3</v>
      </c>
      <c r="D13" s="35">
        <v>2.25</v>
      </c>
      <c r="E13" s="34">
        <v>1</v>
      </c>
      <c r="F13" s="20">
        <v>28</v>
      </c>
      <c r="G13" s="1">
        <v>11</v>
      </c>
      <c r="H13" s="20">
        <v>15.75</v>
      </c>
      <c r="I13" s="1">
        <v>8</v>
      </c>
      <c r="J13" s="20">
        <v>4.5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1.25</v>
      </c>
      <c r="C14" s="34">
        <v>4</v>
      </c>
      <c r="D14" s="35">
        <v>0.25</v>
      </c>
      <c r="E14" s="34">
        <v>0</v>
      </c>
      <c r="F14" s="20">
        <v>6.25</v>
      </c>
      <c r="G14" s="1">
        <v>18</v>
      </c>
      <c r="H14" s="20">
        <v>3.5</v>
      </c>
      <c r="I14" s="1">
        <v>16</v>
      </c>
      <c r="J14" s="20">
        <v>2</v>
      </c>
      <c r="K14" s="1">
        <v>1</v>
      </c>
      <c r="L14" s="1">
        <v>100</v>
      </c>
      <c r="M14" s="10"/>
    </row>
    <row r="15" spans="1:13" ht="15">
      <c r="A15" s="9"/>
      <c r="B15" s="20"/>
      <c r="C15" s="34"/>
      <c r="D15" s="35"/>
      <c r="E15" s="34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28.25</v>
      </c>
      <c r="C16" s="34">
        <v>36</v>
      </c>
      <c r="D16" s="35">
        <v>5.75</v>
      </c>
      <c r="E16" s="34">
        <v>8</v>
      </c>
      <c r="F16" s="20">
        <v>66.25</v>
      </c>
      <c r="G16" s="1">
        <v>47</v>
      </c>
      <c r="H16" s="20">
        <v>37</v>
      </c>
      <c r="I16" s="1">
        <v>28</v>
      </c>
      <c r="J16" s="20">
        <v>11.75</v>
      </c>
      <c r="K16" s="1">
        <v>9</v>
      </c>
      <c r="L16" s="1">
        <v>785</v>
      </c>
      <c r="M16" s="10"/>
    </row>
    <row r="17" spans="1:13" ht="15">
      <c r="A17" s="9" t="s">
        <v>18</v>
      </c>
      <c r="B17" s="20">
        <v>13.25</v>
      </c>
      <c r="C17" s="34">
        <v>9</v>
      </c>
      <c r="D17" s="35">
        <v>2.75</v>
      </c>
      <c r="E17" s="34">
        <v>5</v>
      </c>
      <c r="F17" s="20">
        <v>30.75</v>
      </c>
      <c r="G17" s="1">
        <v>12</v>
      </c>
      <c r="H17" s="20">
        <v>17.25</v>
      </c>
      <c r="I17" s="1">
        <v>7</v>
      </c>
      <c r="J17" s="20">
        <v>4.25</v>
      </c>
      <c r="K17" s="1">
        <v>1</v>
      </c>
      <c r="L17" s="1">
        <v>216</v>
      </c>
      <c r="M17" s="10"/>
    </row>
    <row r="18" spans="1:13" ht="15.75" thickBot="1">
      <c r="A18" s="11" t="s">
        <v>19</v>
      </c>
      <c r="B18" s="21">
        <v>14.25</v>
      </c>
      <c r="C18" s="36">
        <v>14</v>
      </c>
      <c r="D18" s="37">
        <v>2.75</v>
      </c>
      <c r="E18" s="36">
        <v>2</v>
      </c>
      <c r="F18" s="21">
        <v>33.5</v>
      </c>
      <c r="G18" s="2">
        <v>32</v>
      </c>
      <c r="H18" s="21">
        <v>18.75</v>
      </c>
      <c r="I18" s="2">
        <v>22</v>
      </c>
      <c r="J18" s="21">
        <v>5</v>
      </c>
      <c r="K18" s="2">
        <v>8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97" dxfId="829">
      <formula>$B$6&lt;$A$6</formula>
    </cfRule>
  </conditionalFormatting>
  <conditionalFormatting sqref="G7">
    <cfRule type="cellIs" priority="82" dxfId="830" operator="lessThan">
      <formula>$F$7</formula>
    </cfRule>
  </conditionalFormatting>
  <conditionalFormatting sqref="G8">
    <cfRule type="cellIs" priority="76" dxfId="830" operator="lessThan">
      <formula>$F$8</formula>
    </cfRule>
    <cfRule type="cellIs" priority="81" dxfId="830" operator="lessThan">
      <formula>$F$9</formula>
    </cfRule>
  </conditionalFormatting>
  <conditionalFormatting sqref="G9">
    <cfRule type="cellIs" priority="80" dxfId="830" operator="lessThan">
      <formula>$F$10</formula>
    </cfRule>
  </conditionalFormatting>
  <conditionalFormatting sqref="G11">
    <cfRule type="cellIs" priority="33" dxfId="830" operator="lessThan">
      <formula>$F$11</formula>
    </cfRule>
    <cfRule type="cellIs" priority="78" dxfId="830" operator="lessThan">
      <formula>$F$12</formula>
    </cfRule>
  </conditionalFormatting>
  <conditionalFormatting sqref="G13">
    <cfRule type="cellIs" priority="75" dxfId="830" operator="lessThan">
      <formula>$F$13</formula>
    </cfRule>
    <cfRule type="cellIs" priority="98" dxfId="830" operator="lessThan">
      <formula>$F$14</formula>
    </cfRule>
  </conditionalFormatting>
  <conditionalFormatting sqref="G14">
    <cfRule type="cellIs" priority="74" dxfId="830" operator="lessThan">
      <formula>$F$14</formula>
    </cfRule>
  </conditionalFormatting>
  <conditionalFormatting sqref="I7">
    <cfRule type="cellIs" priority="73" dxfId="830" operator="lessThan">
      <formula>$H$7</formula>
    </cfRule>
  </conditionalFormatting>
  <conditionalFormatting sqref="I8">
    <cfRule type="cellIs" priority="72" dxfId="830" operator="lessThan">
      <formula>$H$8</formula>
    </cfRule>
  </conditionalFormatting>
  <conditionalFormatting sqref="I9">
    <cfRule type="cellIs" priority="71" dxfId="830" operator="lessThan">
      <formula>$H$9</formula>
    </cfRule>
  </conditionalFormatting>
  <conditionalFormatting sqref="I10">
    <cfRule type="cellIs" priority="70" dxfId="830" operator="lessThan">
      <formula>$H$10</formula>
    </cfRule>
  </conditionalFormatting>
  <conditionalFormatting sqref="I11">
    <cfRule type="cellIs" priority="69" dxfId="830" operator="lessThan">
      <formula>$H$11</formula>
    </cfRule>
  </conditionalFormatting>
  <conditionalFormatting sqref="I12">
    <cfRule type="cellIs" priority="68" dxfId="830" operator="lessThan">
      <formula>$H$12</formula>
    </cfRule>
  </conditionalFormatting>
  <conditionalFormatting sqref="I13">
    <cfRule type="cellIs" priority="67" dxfId="830" operator="lessThan">
      <formula>$H$13</formula>
    </cfRule>
  </conditionalFormatting>
  <conditionalFormatting sqref="I14">
    <cfRule type="cellIs" priority="66" dxfId="830" operator="lessThan">
      <formula>$H$14</formula>
    </cfRule>
  </conditionalFormatting>
  <conditionalFormatting sqref="G16">
    <cfRule type="cellIs" priority="65" dxfId="830" operator="lessThan">
      <formula>$F$16</formula>
    </cfRule>
  </conditionalFormatting>
  <conditionalFormatting sqref="G17">
    <cfRule type="cellIs" priority="64" dxfId="830" operator="lessThan">
      <formula>$F$17</formula>
    </cfRule>
  </conditionalFormatting>
  <conditionalFormatting sqref="G18">
    <cfRule type="cellIs" priority="63" dxfId="830" operator="lessThan">
      <formula>$F$18</formula>
    </cfRule>
  </conditionalFormatting>
  <conditionalFormatting sqref="I16">
    <cfRule type="cellIs" priority="62" dxfId="830" operator="lessThan">
      <formula>$H$16</formula>
    </cfRule>
  </conditionalFormatting>
  <conditionalFormatting sqref="I17">
    <cfRule type="cellIs" priority="61" dxfId="830" operator="lessThan">
      <formula>$H$17</formula>
    </cfRule>
  </conditionalFormatting>
  <conditionalFormatting sqref="I18">
    <cfRule type="cellIs" priority="60" dxfId="830" operator="lessThan">
      <formula>$H$18</formula>
    </cfRule>
  </conditionalFormatting>
  <conditionalFormatting sqref="K7">
    <cfRule type="cellIs" priority="59" dxfId="830" operator="greaterThan">
      <formula>$J$7</formula>
    </cfRule>
  </conditionalFormatting>
  <conditionalFormatting sqref="K8">
    <cfRule type="cellIs" priority="58" dxfId="830" operator="greaterThan">
      <formula>$J$8</formula>
    </cfRule>
  </conditionalFormatting>
  <conditionalFormatting sqref="K9">
    <cfRule type="cellIs" priority="57" dxfId="830" operator="greaterThan">
      <formula>$J$9</formula>
    </cfRule>
  </conditionalFormatting>
  <conditionalFormatting sqref="K10">
    <cfRule type="cellIs" priority="56" dxfId="830" operator="greaterThan">
      <formula>$J$10</formula>
    </cfRule>
  </conditionalFormatting>
  <conditionalFormatting sqref="K11">
    <cfRule type="cellIs" priority="55" dxfId="830" operator="greaterThan">
      <formula>$J$11</formula>
    </cfRule>
  </conditionalFormatting>
  <conditionalFormatting sqref="K12">
    <cfRule type="cellIs" priority="54" dxfId="830" operator="greaterThan">
      <formula>$J$12</formula>
    </cfRule>
  </conditionalFormatting>
  <conditionalFormatting sqref="K13">
    <cfRule type="cellIs" priority="53" dxfId="830" operator="greaterThan">
      <formula>$J$13</formula>
    </cfRule>
  </conditionalFormatting>
  <conditionalFormatting sqref="K14">
    <cfRule type="cellIs" priority="52" dxfId="830" operator="greaterThan">
      <formula>$J$14</formula>
    </cfRule>
  </conditionalFormatting>
  <conditionalFormatting sqref="K16">
    <cfRule type="cellIs" priority="37" dxfId="830" operator="greaterThan">
      <formula>$J$16</formula>
    </cfRule>
    <cfRule type="cellIs" priority="51" dxfId="830" operator="greaterThan">
      <formula>$J$16</formula>
    </cfRule>
  </conditionalFormatting>
  <conditionalFormatting sqref="K17">
    <cfRule type="cellIs" priority="36" dxfId="830" operator="greaterThan">
      <formula>$J$17</formula>
    </cfRule>
    <cfRule type="cellIs" priority="50" dxfId="830" operator="greaterThan">
      <formula>$J$17</formula>
    </cfRule>
  </conditionalFormatting>
  <conditionalFormatting sqref="K18">
    <cfRule type="cellIs" priority="35" dxfId="830" operator="greaterThan">
      <formula>$J$18</formula>
    </cfRule>
    <cfRule type="cellIs" priority="49" dxfId="830" operator="greaterThan">
      <formula>$J$18</formula>
    </cfRule>
  </conditionalFormatting>
  <conditionalFormatting sqref="M7">
    <cfRule type="cellIs" priority="48" dxfId="830" operator="lessThan">
      <formula>$L$7</formula>
    </cfRule>
  </conditionalFormatting>
  <conditionalFormatting sqref="M8">
    <cfRule type="cellIs" priority="47" dxfId="830" operator="lessThan">
      <formula>$L$8</formula>
    </cfRule>
  </conditionalFormatting>
  <conditionalFormatting sqref="M9">
    <cfRule type="cellIs" priority="46" dxfId="830" operator="lessThan">
      <formula>$L$9</formula>
    </cfRule>
  </conditionalFormatting>
  <conditionalFormatting sqref="M10">
    <cfRule type="cellIs" priority="45" dxfId="830" operator="lessThan">
      <formula>$L$10</formula>
    </cfRule>
  </conditionalFormatting>
  <conditionalFormatting sqref="M11">
    <cfRule type="cellIs" priority="44" dxfId="830" operator="lessThan">
      <formula>$L$11</formula>
    </cfRule>
  </conditionalFormatting>
  <conditionalFormatting sqref="M12">
    <cfRule type="cellIs" priority="43" dxfId="830" operator="lessThan">
      <formula>$L$12</formula>
    </cfRule>
  </conditionalFormatting>
  <conditionalFormatting sqref="M13">
    <cfRule type="cellIs" priority="42" dxfId="830" operator="lessThan">
      <formula>$L$13</formula>
    </cfRule>
  </conditionalFormatting>
  <conditionalFormatting sqref="M14">
    <cfRule type="cellIs" priority="41" dxfId="830" operator="lessThan">
      <formula>$L$14</formula>
    </cfRule>
  </conditionalFormatting>
  <conditionalFormatting sqref="M16">
    <cfRule type="cellIs" priority="40" dxfId="830" operator="lessThan">
      <formula>$L$16</formula>
    </cfRule>
  </conditionalFormatting>
  <conditionalFormatting sqref="M17">
    <cfRule type="cellIs" priority="39" dxfId="830" operator="lessThan">
      <formula>$L$17</formula>
    </cfRule>
  </conditionalFormatting>
  <conditionalFormatting sqref="M18">
    <cfRule type="cellIs" priority="38" dxfId="830" operator="lessThan">
      <formula>$L$18</formula>
    </cfRule>
  </conditionalFormatting>
  <conditionalFormatting sqref="G10">
    <cfRule type="cellIs" priority="34" dxfId="830" operator="lessThan">
      <formula>$F$10</formula>
    </cfRule>
  </conditionalFormatting>
  <conditionalFormatting sqref="G12">
    <cfRule type="cellIs" priority="23" dxfId="830" operator="lessThan" stopIfTrue="1">
      <formula>$F$12</formula>
    </cfRule>
  </conditionalFormatting>
  <conditionalFormatting sqref="C7">
    <cfRule type="cellIs" priority="22" dxfId="830" operator="greaterThan">
      <formula>$B$8</formula>
    </cfRule>
  </conditionalFormatting>
  <conditionalFormatting sqref="C8">
    <cfRule type="cellIs" priority="21" dxfId="830" operator="greaterThan">
      <formula>$B$8</formula>
    </cfRule>
  </conditionalFormatting>
  <conditionalFormatting sqref="C9">
    <cfRule type="cellIs" priority="20" dxfId="830" operator="greaterThan">
      <formula>$B$9</formula>
    </cfRule>
  </conditionalFormatting>
  <conditionalFormatting sqref="C10">
    <cfRule type="cellIs" priority="19" dxfId="830" operator="greaterThan">
      <formula>$B$10</formula>
    </cfRule>
  </conditionalFormatting>
  <conditionalFormatting sqref="C11">
    <cfRule type="cellIs" priority="18" dxfId="830" operator="greaterThan">
      <formula>$B$11</formula>
    </cfRule>
  </conditionalFormatting>
  <conditionalFormatting sqref="C12">
    <cfRule type="cellIs" priority="17" dxfId="830" operator="greaterThan">
      <formula>$B$12</formula>
    </cfRule>
  </conditionalFormatting>
  <conditionalFormatting sqref="C13">
    <cfRule type="cellIs" priority="16" dxfId="830" operator="greaterThan">
      <formula>$B$13</formula>
    </cfRule>
  </conditionalFormatting>
  <conditionalFormatting sqref="C14">
    <cfRule type="cellIs" priority="15" dxfId="830" operator="greaterThan">
      <formula>$B$14</formula>
    </cfRule>
  </conditionalFormatting>
  <conditionalFormatting sqref="C16">
    <cfRule type="cellIs" priority="14" dxfId="830" operator="greaterThan">
      <formula>$B$16</formula>
    </cfRule>
  </conditionalFormatting>
  <conditionalFormatting sqref="C17">
    <cfRule type="cellIs" priority="13" dxfId="830" operator="greaterThan">
      <formula>$B$17</formula>
    </cfRule>
  </conditionalFormatting>
  <conditionalFormatting sqref="C18">
    <cfRule type="cellIs" priority="12" dxfId="830" operator="greaterThan">
      <formula>$B$18</formula>
    </cfRule>
  </conditionalFormatting>
  <conditionalFormatting sqref="E7">
    <cfRule type="cellIs" priority="11" dxfId="830" operator="greaterThan">
      <formula>$D$7</formula>
    </cfRule>
  </conditionalFormatting>
  <conditionalFormatting sqref="E8">
    <cfRule type="cellIs" priority="10" dxfId="830" operator="greaterThan">
      <formula>$D$8</formula>
    </cfRule>
  </conditionalFormatting>
  <conditionalFormatting sqref="E9">
    <cfRule type="cellIs" priority="9" dxfId="830" operator="greaterThan">
      <formula>$D$9</formula>
    </cfRule>
  </conditionalFormatting>
  <conditionalFormatting sqref="E10">
    <cfRule type="cellIs" priority="8" dxfId="830" operator="greaterThan">
      <formula>$D$10</formula>
    </cfRule>
  </conditionalFormatting>
  <conditionalFormatting sqref="E11">
    <cfRule type="cellIs" priority="7" dxfId="830" operator="greaterThan">
      <formula>$D$11</formula>
    </cfRule>
  </conditionalFormatting>
  <conditionalFormatting sqref="E12">
    <cfRule type="cellIs" priority="6" dxfId="830" operator="greaterThan">
      <formula>$D$12</formula>
    </cfRule>
  </conditionalFormatting>
  <conditionalFormatting sqref="E13">
    <cfRule type="cellIs" priority="5" dxfId="830" operator="greaterThan">
      <formula>$D$13</formula>
    </cfRule>
  </conditionalFormatting>
  <conditionalFormatting sqref="E14">
    <cfRule type="cellIs" priority="4" dxfId="830" operator="greaterThan">
      <formula>$D$14</formula>
    </cfRule>
  </conditionalFormatting>
  <conditionalFormatting sqref="E16">
    <cfRule type="cellIs" priority="3" dxfId="830" operator="greaterThan">
      <formula>$D$16</formula>
    </cfRule>
  </conditionalFormatting>
  <conditionalFormatting sqref="E17">
    <cfRule type="cellIs" priority="2" dxfId="830" operator="greaterThan">
      <formula>$D$17</formula>
    </cfRule>
  </conditionalFormatting>
  <conditionalFormatting sqref="E18">
    <cfRule type="cellIs" priority="1" dxfId="830" operator="greaterThan">
      <formula>$D$18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M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20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158.33333333333334</v>
      </c>
      <c r="C7" s="7">
        <v>183</v>
      </c>
      <c r="D7" s="19">
        <v>31.666666666666668</v>
      </c>
      <c r="E7" s="7">
        <v>29</v>
      </c>
      <c r="F7" s="19">
        <v>369.3333333333333</v>
      </c>
      <c r="G7" s="7">
        <v>379</v>
      </c>
      <c r="H7" s="19">
        <v>206.33333333333334</v>
      </c>
      <c r="I7" s="7">
        <v>236</v>
      </c>
      <c r="J7" s="19">
        <v>64.33333333333333</v>
      </c>
      <c r="K7" s="7">
        <v>47</v>
      </c>
      <c r="L7" s="7">
        <v>3397</v>
      </c>
      <c r="M7" s="8"/>
    </row>
    <row r="8" spans="1:13" ht="15">
      <c r="A8" s="9" t="s">
        <v>10</v>
      </c>
      <c r="B8" s="20">
        <v>37.333333333333336</v>
      </c>
      <c r="C8" s="1">
        <v>48</v>
      </c>
      <c r="D8" s="20">
        <v>7.333333333333333</v>
      </c>
      <c r="E8" s="1">
        <v>12</v>
      </c>
      <c r="F8" s="20">
        <v>90.66666666666667</v>
      </c>
      <c r="G8" s="1">
        <v>87</v>
      </c>
      <c r="H8" s="20">
        <v>50.666666666666664</v>
      </c>
      <c r="I8" s="1">
        <v>44</v>
      </c>
      <c r="J8" s="20">
        <v>15.666666666666666</v>
      </c>
      <c r="K8" s="1">
        <v>16</v>
      </c>
      <c r="L8" s="1">
        <v>754</v>
      </c>
      <c r="M8" s="10"/>
    </row>
    <row r="9" spans="1:13" ht="15">
      <c r="A9" s="9" t="s">
        <v>11</v>
      </c>
      <c r="B9" s="20">
        <v>19</v>
      </c>
      <c r="C9" s="1">
        <v>14</v>
      </c>
      <c r="D9" s="20">
        <v>3.6666666666666665</v>
      </c>
      <c r="E9" s="1">
        <v>2</v>
      </c>
      <c r="F9" s="20">
        <v>44.333333333333336</v>
      </c>
      <c r="G9" s="1">
        <v>26</v>
      </c>
      <c r="H9" s="20">
        <v>25</v>
      </c>
      <c r="I9" s="1">
        <v>13</v>
      </c>
      <c r="J9" s="20">
        <v>8</v>
      </c>
      <c r="K9" s="1">
        <v>7</v>
      </c>
      <c r="L9" s="1">
        <v>227</v>
      </c>
      <c r="M9" s="10"/>
    </row>
    <row r="10" spans="1:13" ht="15">
      <c r="A10" s="9" t="s">
        <v>12</v>
      </c>
      <c r="B10" s="20">
        <v>20.666666666666668</v>
      </c>
      <c r="C10" s="1">
        <v>32</v>
      </c>
      <c r="D10" s="20">
        <v>4</v>
      </c>
      <c r="E10" s="1">
        <v>4</v>
      </c>
      <c r="F10" s="20">
        <v>50</v>
      </c>
      <c r="G10" s="1">
        <v>62</v>
      </c>
      <c r="H10" s="20">
        <v>28</v>
      </c>
      <c r="I10" s="1">
        <v>46</v>
      </c>
      <c r="J10" s="20">
        <v>9</v>
      </c>
      <c r="K10" s="1">
        <v>5</v>
      </c>
      <c r="L10" s="1">
        <v>828</v>
      </c>
      <c r="M10" s="10"/>
    </row>
    <row r="11" spans="1:13" ht="15">
      <c r="A11" s="9" t="s">
        <v>13</v>
      </c>
      <c r="B11" s="20">
        <v>43.333333333333336</v>
      </c>
      <c r="C11" s="1">
        <v>68</v>
      </c>
      <c r="D11" s="20">
        <v>8.666666666666666</v>
      </c>
      <c r="E11" s="1">
        <v>6</v>
      </c>
      <c r="F11" s="20">
        <v>103</v>
      </c>
      <c r="G11" s="1">
        <v>121</v>
      </c>
      <c r="H11" s="20">
        <v>57.666666666666664</v>
      </c>
      <c r="I11" s="1">
        <v>77</v>
      </c>
      <c r="J11" s="20">
        <v>20.666666666666668</v>
      </c>
      <c r="K11" s="1">
        <v>12</v>
      </c>
      <c r="L11" s="1">
        <v>1151</v>
      </c>
      <c r="M11" s="10"/>
    </row>
    <row r="12" spans="1:13" ht="15">
      <c r="A12" s="9" t="s">
        <v>14</v>
      </c>
      <c r="B12" s="20">
        <v>13</v>
      </c>
      <c r="C12" s="1">
        <v>10</v>
      </c>
      <c r="D12" s="20">
        <v>2.6666666666666665</v>
      </c>
      <c r="E12" s="1">
        <v>1</v>
      </c>
      <c r="F12" s="20">
        <v>32</v>
      </c>
      <c r="G12" s="1">
        <v>40</v>
      </c>
      <c r="H12" s="20">
        <v>18</v>
      </c>
      <c r="I12" s="1">
        <v>26</v>
      </c>
      <c r="J12" s="20">
        <v>5</v>
      </c>
      <c r="K12" s="1">
        <v>5</v>
      </c>
      <c r="L12" s="1">
        <v>157</v>
      </c>
      <c r="M12" s="10"/>
    </row>
    <row r="13" spans="1:13" ht="15">
      <c r="A13" s="9" t="s">
        <v>15</v>
      </c>
      <c r="B13" s="20">
        <v>15</v>
      </c>
      <c r="C13" s="1">
        <v>3</v>
      </c>
      <c r="D13" s="20">
        <v>3</v>
      </c>
      <c r="E13" s="1">
        <v>1</v>
      </c>
      <c r="F13" s="20">
        <v>37.333333333333336</v>
      </c>
      <c r="G13" s="1">
        <v>15</v>
      </c>
      <c r="H13" s="20">
        <v>21</v>
      </c>
      <c r="I13" s="1">
        <v>9</v>
      </c>
      <c r="J13" s="20">
        <v>6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1.6666666666666667</v>
      </c>
      <c r="C14" s="1">
        <v>5</v>
      </c>
      <c r="D14" s="20">
        <v>0.3333333333333333</v>
      </c>
      <c r="E14" s="1">
        <v>1</v>
      </c>
      <c r="F14" s="20">
        <v>8.333333333333334</v>
      </c>
      <c r="G14" s="1">
        <v>21</v>
      </c>
      <c r="H14" s="20">
        <v>4.666666666666667</v>
      </c>
      <c r="I14" s="1">
        <v>19</v>
      </c>
      <c r="J14" s="20">
        <v>2.6666666666666665</v>
      </c>
      <c r="K14" s="1">
        <v>1</v>
      </c>
      <c r="L14" s="1">
        <v>100</v>
      </c>
      <c r="M14" s="10"/>
    </row>
    <row r="15" spans="1:13" ht="15">
      <c r="A15" s="9"/>
      <c r="B15" s="20"/>
      <c r="C15" s="1"/>
      <c r="D15" s="20">
        <v>0</v>
      </c>
      <c r="E15" s="1"/>
      <c r="F15" s="20">
        <v>0</v>
      </c>
      <c r="G15" s="1"/>
      <c r="H15" s="20">
        <v>0</v>
      </c>
      <c r="I15" s="1"/>
      <c r="J15" s="20">
        <v>0</v>
      </c>
      <c r="K15" s="1"/>
      <c r="L15" s="1"/>
      <c r="M15" s="10"/>
    </row>
    <row r="16" spans="1:13" ht="15">
      <c r="A16" s="9" t="s">
        <v>17</v>
      </c>
      <c r="B16" s="20">
        <v>37.666666666666664</v>
      </c>
      <c r="C16" s="1">
        <v>43</v>
      </c>
      <c r="D16" s="20">
        <v>7.666666666666667</v>
      </c>
      <c r="E16" s="1">
        <v>9</v>
      </c>
      <c r="F16" s="20">
        <v>88.33333333333333</v>
      </c>
      <c r="G16" s="1">
        <v>77</v>
      </c>
      <c r="H16" s="20">
        <v>49.333333333333336</v>
      </c>
      <c r="I16" s="1">
        <v>48</v>
      </c>
      <c r="J16" s="20">
        <v>15.666666666666666</v>
      </c>
      <c r="K16" s="1">
        <v>9</v>
      </c>
      <c r="L16" s="1">
        <v>785</v>
      </c>
      <c r="M16" s="10"/>
    </row>
    <row r="17" spans="1:13" ht="15">
      <c r="A17" s="9" t="s">
        <v>18</v>
      </c>
      <c r="B17" s="20">
        <v>17.666666666666668</v>
      </c>
      <c r="C17" s="1">
        <v>15</v>
      </c>
      <c r="D17" s="20">
        <v>3.6666666666666665</v>
      </c>
      <c r="E17" s="1">
        <v>8</v>
      </c>
      <c r="F17" s="20">
        <v>41</v>
      </c>
      <c r="G17" s="1">
        <v>23</v>
      </c>
      <c r="H17" s="20">
        <v>23</v>
      </c>
      <c r="I17" s="1">
        <v>15</v>
      </c>
      <c r="J17" s="20">
        <v>5.666666666666667</v>
      </c>
      <c r="K17" s="1">
        <v>1</v>
      </c>
      <c r="L17" s="1">
        <v>216</v>
      </c>
      <c r="M17" s="10"/>
    </row>
    <row r="18" spans="1:13" ht="15.75" thickBot="1">
      <c r="A18" s="11" t="s">
        <v>19</v>
      </c>
      <c r="B18" s="21">
        <v>19</v>
      </c>
      <c r="C18" s="2">
        <v>14</v>
      </c>
      <c r="D18" s="21">
        <v>3.6666666666666665</v>
      </c>
      <c r="E18" s="2">
        <v>2</v>
      </c>
      <c r="F18" s="21">
        <v>44.666666666666664</v>
      </c>
      <c r="G18" s="2">
        <v>41</v>
      </c>
      <c r="H18" s="21">
        <v>25</v>
      </c>
      <c r="I18" s="2">
        <v>25</v>
      </c>
      <c r="J18" s="21">
        <v>6.666666666666667</v>
      </c>
      <c r="K18" s="2">
        <v>8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99" dxfId="829">
      <formula>$B$6&lt;$A$6</formula>
    </cfRule>
  </conditionalFormatting>
  <conditionalFormatting sqref="C8">
    <cfRule type="expression" priority="98" dxfId="829">
      <formula>$C$8&gt;$B$8</formula>
    </cfRule>
  </conditionalFormatting>
  <conditionalFormatting sqref="E8">
    <cfRule type="cellIs" priority="86" dxfId="829" operator="greaterThan">
      <formula>$D$8</formula>
    </cfRule>
    <cfRule type="expression" priority="97" dxfId="829">
      <formula>$E$8&gt;$D$8</formula>
    </cfRule>
  </conditionalFormatting>
  <conditionalFormatting sqref="C9">
    <cfRule type="expression" priority="96" dxfId="829">
      <formula>$C$9&gt;$B$9</formula>
    </cfRule>
  </conditionalFormatting>
  <conditionalFormatting sqref="C10">
    <cfRule type="expression" priority="95" dxfId="829">
      <formula>$C$10&gt;$B$10</formula>
    </cfRule>
  </conditionalFormatting>
  <conditionalFormatting sqref="C11">
    <cfRule type="expression" priority="94" dxfId="829">
      <formula>$C$11&gt;$B$11</formula>
    </cfRule>
  </conditionalFormatting>
  <conditionalFormatting sqref="C12">
    <cfRule type="expression" priority="93" dxfId="829">
      <formula>$C$12&gt;$B$12</formula>
    </cfRule>
  </conditionalFormatting>
  <conditionalFormatting sqref="C13">
    <cfRule type="expression" priority="92" dxfId="829">
      <formula>$C$13&gt;$B$13</formula>
    </cfRule>
  </conditionalFormatting>
  <conditionalFormatting sqref="C14">
    <cfRule type="expression" priority="91" dxfId="829">
      <formula>$C$14&gt;$B$14</formula>
    </cfRule>
  </conditionalFormatting>
  <conditionalFormatting sqref="C16">
    <cfRule type="expression" priority="90" dxfId="829">
      <formula>$C$16&gt;$B$16</formula>
    </cfRule>
  </conditionalFormatting>
  <conditionalFormatting sqref="C17">
    <cfRule type="expression" priority="89" dxfId="829">
      <formula>$C$17&gt;$B$17</formula>
    </cfRule>
  </conditionalFormatting>
  <conditionalFormatting sqref="C18">
    <cfRule type="expression" priority="88" dxfId="829">
      <formula>$C$18&gt;$B$18</formula>
    </cfRule>
  </conditionalFormatting>
  <conditionalFormatting sqref="E7">
    <cfRule type="cellIs" priority="87" dxfId="829" operator="greaterThan">
      <formula>$D$7</formula>
    </cfRule>
  </conditionalFormatting>
  <conditionalFormatting sqref="E9:E18">
    <cfRule type="cellIs" priority="85" dxfId="829" operator="greaterThan">
      <formula>$D$9</formula>
    </cfRule>
  </conditionalFormatting>
  <conditionalFormatting sqref="G7">
    <cfRule type="cellIs" priority="84" dxfId="830" operator="lessThan">
      <formula>$F$7</formula>
    </cfRule>
  </conditionalFormatting>
  <conditionalFormatting sqref="G16">
    <cfRule type="cellIs" priority="68" dxfId="830" operator="lessThan">
      <formula>$F$16</formula>
    </cfRule>
  </conditionalFormatting>
  <conditionalFormatting sqref="G17">
    <cfRule type="cellIs" priority="67" dxfId="830" operator="lessThan">
      <formula>$F$17</formula>
    </cfRule>
  </conditionalFormatting>
  <conditionalFormatting sqref="G18">
    <cfRule type="cellIs" priority="66" dxfId="830" operator="lessThan">
      <formula>$F$18</formula>
    </cfRule>
  </conditionalFormatting>
  <conditionalFormatting sqref="I16">
    <cfRule type="cellIs" priority="65" dxfId="830" operator="lessThan">
      <formula>$H$16</formula>
    </cfRule>
  </conditionalFormatting>
  <conditionalFormatting sqref="I17">
    <cfRule type="cellIs" priority="64" dxfId="830" operator="lessThan">
      <formula>$H$17</formula>
    </cfRule>
  </conditionalFormatting>
  <conditionalFormatting sqref="I18">
    <cfRule type="cellIs" priority="63" dxfId="830" operator="lessThan">
      <formula>$H$18</formula>
    </cfRule>
  </conditionalFormatting>
  <conditionalFormatting sqref="K16">
    <cfRule type="cellIs" priority="40" dxfId="830" operator="greaterThan">
      <formula>$J$16</formula>
    </cfRule>
    <cfRule type="cellIs" priority="54" dxfId="830" operator="greaterThan">
      <formula>$J$16</formula>
    </cfRule>
  </conditionalFormatting>
  <conditionalFormatting sqref="K17">
    <cfRule type="cellIs" priority="39" dxfId="830" operator="greaterThan">
      <formula>$J$17</formula>
    </cfRule>
    <cfRule type="cellIs" priority="53" dxfId="830" operator="greaterThan">
      <formula>$J$17</formula>
    </cfRule>
  </conditionalFormatting>
  <conditionalFormatting sqref="K18">
    <cfRule type="cellIs" priority="38" dxfId="830" operator="greaterThan">
      <formula>$J$18</formula>
    </cfRule>
    <cfRule type="cellIs" priority="52" dxfId="830" operator="greaterThan">
      <formula>$J$18</formula>
    </cfRule>
  </conditionalFormatting>
  <conditionalFormatting sqref="M16">
    <cfRule type="cellIs" priority="43" dxfId="830" operator="lessThan">
      <formula>$L$16</formula>
    </cfRule>
  </conditionalFormatting>
  <conditionalFormatting sqref="M17">
    <cfRule type="cellIs" priority="42" dxfId="830" operator="lessThan">
      <formula>$L$17</formula>
    </cfRule>
  </conditionalFormatting>
  <conditionalFormatting sqref="M18">
    <cfRule type="cellIs" priority="41" dxfId="830" operator="lessThan">
      <formula>$L$18</formula>
    </cfRule>
  </conditionalFormatting>
  <conditionalFormatting sqref="C7">
    <cfRule type="cellIs" priority="35" dxfId="829" operator="greaterThan">
      <formula>$B$7</formula>
    </cfRule>
  </conditionalFormatting>
  <conditionalFormatting sqref="G8">
    <cfRule type="cellIs" priority="32" dxfId="830" operator="lessThan">
      <formula>$F$8</formula>
    </cfRule>
    <cfRule type="cellIs" priority="34" dxfId="830" operator="lessThan">
      <formula>$F$9</formula>
    </cfRule>
  </conditionalFormatting>
  <conditionalFormatting sqref="G9">
    <cfRule type="cellIs" priority="33" dxfId="830" operator="lessThan">
      <formula>$F$10</formula>
    </cfRule>
  </conditionalFormatting>
  <conditionalFormatting sqref="G11">
    <cfRule type="cellIs" priority="26" dxfId="830" operator="lessThan">
      <formula>$F$11</formula>
    </cfRule>
    <cfRule type="cellIs" priority="30" dxfId="830" operator="lessThan">
      <formula>$F$12</formula>
    </cfRule>
  </conditionalFormatting>
  <conditionalFormatting sqref="G13">
    <cfRule type="cellIs" priority="29" dxfId="830" operator="lessThan">
      <formula>$F$13</formula>
    </cfRule>
    <cfRule type="cellIs" priority="31" dxfId="830" operator="lessThan">
      <formula>$F$14</formula>
    </cfRule>
  </conditionalFormatting>
  <conditionalFormatting sqref="G14">
    <cfRule type="cellIs" priority="28" dxfId="830" operator="lessThan">
      <formula>$F$14</formula>
    </cfRule>
  </conditionalFormatting>
  <conditionalFormatting sqref="G10">
    <cfRule type="cellIs" priority="27" dxfId="830" operator="lessThan">
      <formula>$F$10</formula>
    </cfRule>
  </conditionalFormatting>
  <conditionalFormatting sqref="G12">
    <cfRule type="cellIs" priority="25" dxfId="830" operator="lessThan" stopIfTrue="1">
      <formula>$F$12</formula>
    </cfRule>
  </conditionalFormatting>
  <conditionalFormatting sqref="I7">
    <cfRule type="cellIs" priority="24" dxfId="830" operator="lessThan">
      <formula>$H$7</formula>
    </cfRule>
  </conditionalFormatting>
  <conditionalFormatting sqref="I8">
    <cfRule type="cellIs" priority="23" dxfId="830" operator="lessThan">
      <formula>$H$8</formula>
    </cfRule>
  </conditionalFormatting>
  <conditionalFormatting sqref="I9">
    <cfRule type="cellIs" priority="22" dxfId="830" operator="lessThan">
      <formula>$H$9</formula>
    </cfRule>
  </conditionalFormatting>
  <conditionalFormatting sqref="I10">
    <cfRule type="cellIs" priority="21" dxfId="830" operator="lessThan">
      <formula>$H$10</formula>
    </cfRule>
  </conditionalFormatting>
  <conditionalFormatting sqref="I11">
    <cfRule type="cellIs" priority="20" dxfId="830" operator="lessThan">
      <formula>$H$11</formula>
    </cfRule>
  </conditionalFormatting>
  <conditionalFormatting sqref="I12">
    <cfRule type="cellIs" priority="19" dxfId="830" operator="lessThan">
      <formula>$H$12</formula>
    </cfRule>
  </conditionalFormatting>
  <conditionalFormatting sqref="I13">
    <cfRule type="cellIs" priority="18" dxfId="830" operator="lessThan">
      <formula>$H$13</formula>
    </cfRule>
  </conditionalFormatting>
  <conditionalFormatting sqref="I14">
    <cfRule type="cellIs" priority="17" dxfId="830" operator="lessThan">
      <formula>$H$14</formula>
    </cfRule>
  </conditionalFormatting>
  <conditionalFormatting sqref="K7">
    <cfRule type="cellIs" priority="16" dxfId="830" operator="greaterThan">
      <formula>$J$7</formula>
    </cfRule>
  </conditionalFormatting>
  <conditionalFormatting sqref="K8">
    <cfRule type="cellIs" priority="15" dxfId="830" operator="greaterThan">
      <formula>$J$8</formula>
    </cfRule>
  </conditionalFormatting>
  <conditionalFormatting sqref="K9">
    <cfRule type="cellIs" priority="14" dxfId="830" operator="greaterThan">
      <formula>$J$9</formula>
    </cfRule>
  </conditionalFormatting>
  <conditionalFormatting sqref="K10">
    <cfRule type="cellIs" priority="13" dxfId="830" operator="greaterThan">
      <formula>$J$10</formula>
    </cfRule>
  </conditionalFormatting>
  <conditionalFormatting sqref="K11">
    <cfRule type="cellIs" priority="12" dxfId="830" operator="greaterThan">
      <formula>$J$11</formula>
    </cfRule>
  </conditionalFormatting>
  <conditionalFormatting sqref="K12">
    <cfRule type="cellIs" priority="11" dxfId="830" operator="greaterThan">
      <formula>$J$12</formula>
    </cfRule>
  </conditionalFormatting>
  <conditionalFormatting sqref="K13">
    <cfRule type="cellIs" priority="10" dxfId="830" operator="greaterThan">
      <formula>$J$13</formula>
    </cfRule>
  </conditionalFormatting>
  <conditionalFormatting sqref="K14">
    <cfRule type="cellIs" priority="9" dxfId="830" operator="greaterThan">
      <formula>$J$14</formula>
    </cfRule>
  </conditionalFormatting>
  <conditionalFormatting sqref="M7">
    <cfRule type="cellIs" priority="8" dxfId="830" operator="lessThan">
      <formula>$L$7</formula>
    </cfRule>
  </conditionalFormatting>
  <conditionalFormatting sqref="M8">
    <cfRule type="cellIs" priority="7" dxfId="830" operator="lessThan">
      <formula>$L$8</formula>
    </cfRule>
  </conditionalFormatting>
  <conditionalFormatting sqref="M9">
    <cfRule type="cellIs" priority="6" dxfId="830" operator="lessThan">
      <formula>$L$9</formula>
    </cfRule>
  </conditionalFormatting>
  <conditionalFormatting sqref="M10">
    <cfRule type="cellIs" priority="5" dxfId="830" operator="lessThan">
      <formula>$L$10</formula>
    </cfRule>
  </conditionalFormatting>
  <conditionalFormatting sqref="M11">
    <cfRule type="cellIs" priority="4" dxfId="830" operator="lessThan">
      <formula>$L$11</formula>
    </cfRule>
  </conditionalFormatting>
  <conditionalFormatting sqref="M12">
    <cfRule type="cellIs" priority="3" dxfId="830" operator="lessThan">
      <formula>$L$12</formula>
    </cfRule>
  </conditionalFormatting>
  <conditionalFormatting sqref="M13">
    <cfRule type="cellIs" priority="2" dxfId="830" operator="lessThan">
      <formula>$L$13</formula>
    </cfRule>
  </conditionalFormatting>
  <conditionalFormatting sqref="M14">
    <cfRule type="cellIs" priority="1" dxfId="830" operator="lessThan">
      <formula>$L$14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M1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12" t="s">
        <v>21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197.91666666666669</v>
      </c>
      <c r="C7" s="7">
        <v>223</v>
      </c>
      <c r="D7" s="19">
        <v>39.583333333333336</v>
      </c>
      <c r="E7" s="7">
        <v>37</v>
      </c>
      <c r="F7" s="19">
        <v>461.66666666666663</v>
      </c>
      <c r="G7" s="7">
        <v>467</v>
      </c>
      <c r="H7" s="19">
        <v>257.9166666666667</v>
      </c>
      <c r="I7" s="7">
        <v>296</v>
      </c>
      <c r="J7" s="19">
        <v>80.41666666666666</v>
      </c>
      <c r="K7" s="7">
        <v>51</v>
      </c>
      <c r="L7" s="7">
        <v>3397</v>
      </c>
      <c r="M7" s="8"/>
    </row>
    <row r="8" spans="1:13" ht="15">
      <c r="A8" s="9" t="s">
        <v>10</v>
      </c>
      <c r="B8" s="20">
        <v>46.66666666666667</v>
      </c>
      <c r="C8" s="1">
        <v>58</v>
      </c>
      <c r="D8" s="20">
        <v>9.166666666666666</v>
      </c>
      <c r="E8" s="1">
        <v>14</v>
      </c>
      <c r="F8" s="20">
        <v>113.33333333333334</v>
      </c>
      <c r="G8" s="1">
        <v>109</v>
      </c>
      <c r="H8" s="20">
        <v>63.33333333333333</v>
      </c>
      <c r="I8" s="1">
        <v>60</v>
      </c>
      <c r="J8" s="20">
        <v>19.583333333333332</v>
      </c>
      <c r="K8" s="1">
        <v>16</v>
      </c>
      <c r="L8" s="1">
        <v>754</v>
      </c>
      <c r="M8" s="10"/>
    </row>
    <row r="9" spans="1:13" ht="15">
      <c r="A9" s="9" t="s">
        <v>11</v>
      </c>
      <c r="B9" s="20">
        <v>23.75</v>
      </c>
      <c r="C9" s="1">
        <v>20</v>
      </c>
      <c r="D9" s="20">
        <v>4.583333333333333</v>
      </c>
      <c r="E9" s="1">
        <v>4</v>
      </c>
      <c r="F9" s="20">
        <v>55.41666666666667</v>
      </c>
      <c r="G9" s="1">
        <v>34</v>
      </c>
      <c r="H9" s="20">
        <v>31.25</v>
      </c>
      <c r="I9" s="1">
        <v>17</v>
      </c>
      <c r="J9" s="20">
        <v>10</v>
      </c>
      <c r="K9" s="1">
        <v>8</v>
      </c>
      <c r="L9" s="1">
        <v>227</v>
      </c>
      <c r="M9" s="10"/>
    </row>
    <row r="10" spans="1:13" ht="15">
      <c r="A10" s="9" t="s">
        <v>12</v>
      </c>
      <c r="B10" s="20">
        <v>25.833333333333336</v>
      </c>
      <c r="C10" s="1">
        <v>38</v>
      </c>
      <c r="D10" s="20">
        <v>5</v>
      </c>
      <c r="E10" s="1">
        <v>4</v>
      </c>
      <c r="F10" s="20">
        <v>62.5</v>
      </c>
      <c r="G10" s="1">
        <v>77</v>
      </c>
      <c r="H10" s="20">
        <v>35</v>
      </c>
      <c r="I10" s="1">
        <v>55</v>
      </c>
      <c r="J10" s="20">
        <v>11.25</v>
      </c>
      <c r="K10" s="1">
        <v>6</v>
      </c>
      <c r="L10" s="1">
        <v>828</v>
      </c>
      <c r="M10" s="10"/>
    </row>
    <row r="11" spans="1:13" ht="15">
      <c r="A11" s="9" t="s">
        <v>13</v>
      </c>
      <c r="B11" s="20">
        <v>54.16666666666667</v>
      </c>
      <c r="C11" s="1">
        <v>76</v>
      </c>
      <c r="D11" s="20">
        <v>10.833333333333332</v>
      </c>
      <c r="E11" s="1">
        <v>9</v>
      </c>
      <c r="F11" s="20">
        <v>128.75</v>
      </c>
      <c r="G11" s="1">
        <v>150</v>
      </c>
      <c r="H11" s="20">
        <v>72.08333333333333</v>
      </c>
      <c r="I11" s="1">
        <v>100</v>
      </c>
      <c r="J11" s="20">
        <v>25.833333333333336</v>
      </c>
      <c r="K11" s="1">
        <v>14</v>
      </c>
      <c r="L11" s="1">
        <v>1151</v>
      </c>
      <c r="M11" s="10"/>
    </row>
    <row r="12" spans="1:13" ht="15">
      <c r="A12" s="9" t="s">
        <v>14</v>
      </c>
      <c r="B12" s="20">
        <v>16.25</v>
      </c>
      <c r="C12" s="1">
        <v>14</v>
      </c>
      <c r="D12" s="20">
        <v>3.333333333333333</v>
      </c>
      <c r="E12" s="1">
        <v>1</v>
      </c>
      <c r="F12" s="20">
        <v>40</v>
      </c>
      <c r="G12" s="1">
        <v>45</v>
      </c>
      <c r="H12" s="20">
        <v>22.5</v>
      </c>
      <c r="I12" s="1">
        <v>29</v>
      </c>
      <c r="J12" s="20">
        <v>6.25</v>
      </c>
      <c r="K12" s="1">
        <v>5</v>
      </c>
      <c r="L12" s="1">
        <v>157</v>
      </c>
      <c r="M12" s="10"/>
    </row>
    <row r="13" spans="1:13" ht="15">
      <c r="A13" s="9" t="s">
        <v>15</v>
      </c>
      <c r="B13" s="20">
        <v>18.75</v>
      </c>
      <c r="C13" s="1">
        <v>8</v>
      </c>
      <c r="D13" s="20">
        <v>3.75</v>
      </c>
      <c r="E13" s="1">
        <v>1</v>
      </c>
      <c r="F13" s="20">
        <v>46.66666666666667</v>
      </c>
      <c r="G13" s="1">
        <v>19</v>
      </c>
      <c r="H13" s="20">
        <v>26.25</v>
      </c>
      <c r="I13" s="1">
        <v>12</v>
      </c>
      <c r="J13" s="20">
        <v>7.5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2.0833333333333335</v>
      </c>
      <c r="C14" s="1">
        <v>6</v>
      </c>
      <c r="D14" s="20">
        <v>0.41666666666666663</v>
      </c>
      <c r="E14" s="1">
        <v>2</v>
      </c>
      <c r="F14" s="20">
        <v>10.416666666666668</v>
      </c>
      <c r="G14" s="1">
        <v>23</v>
      </c>
      <c r="H14" s="20">
        <v>5.833333333333334</v>
      </c>
      <c r="I14" s="1">
        <v>20</v>
      </c>
      <c r="J14" s="20">
        <v>3.333333333333333</v>
      </c>
      <c r="K14" s="1">
        <v>1</v>
      </c>
      <c r="L14" s="1">
        <v>100</v>
      </c>
      <c r="M14" s="10"/>
    </row>
    <row r="15" spans="1:13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47.08333333333333</v>
      </c>
      <c r="C16" s="1">
        <v>47</v>
      </c>
      <c r="D16" s="20">
        <v>9.583333333333334</v>
      </c>
      <c r="E16" s="1">
        <v>11</v>
      </c>
      <c r="F16" s="20">
        <v>110.41666666666666</v>
      </c>
      <c r="G16" s="1">
        <v>94</v>
      </c>
      <c r="H16" s="20">
        <v>61.66666666666667</v>
      </c>
      <c r="I16" s="1">
        <v>57</v>
      </c>
      <c r="J16" s="20">
        <v>19.583333333333332</v>
      </c>
      <c r="K16" s="1">
        <v>10</v>
      </c>
      <c r="L16" s="1">
        <v>785</v>
      </c>
      <c r="M16" s="10"/>
    </row>
    <row r="17" spans="1:13" ht="15">
      <c r="A17" s="9" t="s">
        <v>18</v>
      </c>
      <c r="B17" s="20">
        <v>22.083333333333336</v>
      </c>
      <c r="C17" s="1">
        <v>19</v>
      </c>
      <c r="D17" s="20">
        <v>4.583333333333333</v>
      </c>
      <c r="E17" s="1">
        <v>9</v>
      </c>
      <c r="F17" s="20">
        <v>51.25</v>
      </c>
      <c r="G17" s="1">
        <v>33</v>
      </c>
      <c r="H17" s="20">
        <v>28.75</v>
      </c>
      <c r="I17" s="1">
        <v>20</v>
      </c>
      <c r="J17" s="20">
        <v>7.083333333333334</v>
      </c>
      <c r="K17" s="1">
        <v>3</v>
      </c>
      <c r="L17" s="1">
        <v>216</v>
      </c>
      <c r="M17" s="10"/>
    </row>
    <row r="18" spans="1:13" ht="15.75" thickBot="1">
      <c r="A18" s="11" t="s">
        <v>19</v>
      </c>
      <c r="B18" s="21">
        <v>23.75</v>
      </c>
      <c r="C18" s="2">
        <v>16</v>
      </c>
      <c r="D18" s="21">
        <v>4.583333333333333</v>
      </c>
      <c r="E18" s="2">
        <v>3</v>
      </c>
      <c r="F18" s="21">
        <v>55.83333333333333</v>
      </c>
      <c r="G18" s="2">
        <v>50</v>
      </c>
      <c r="H18" s="21">
        <v>31.25</v>
      </c>
      <c r="I18" s="2">
        <v>32</v>
      </c>
      <c r="J18" s="21">
        <v>8.333333333333334</v>
      </c>
      <c r="K18" s="2">
        <v>10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829">
      <formula>$B$6&lt;$A$6</formula>
    </cfRule>
  </conditionalFormatting>
  <conditionalFormatting sqref="C8">
    <cfRule type="expression" priority="64" dxfId="829">
      <formula>$C$8&gt;$B$8</formula>
    </cfRule>
  </conditionalFormatting>
  <conditionalFormatting sqref="E8">
    <cfRule type="cellIs" priority="52" dxfId="829" operator="greaterThan">
      <formula>$D$8</formula>
    </cfRule>
    <cfRule type="expression" priority="63" dxfId="829">
      <formula>$E$8&gt;$D$8</formula>
    </cfRule>
  </conditionalFormatting>
  <conditionalFormatting sqref="C9">
    <cfRule type="expression" priority="62" dxfId="829">
      <formula>$C$9&gt;$B$9</formula>
    </cfRule>
  </conditionalFormatting>
  <conditionalFormatting sqref="C10">
    <cfRule type="expression" priority="61" dxfId="829">
      <formula>$C$10&gt;$B$10</formula>
    </cfRule>
  </conditionalFormatting>
  <conditionalFormatting sqref="C11">
    <cfRule type="expression" priority="60" dxfId="829">
      <formula>$C$11&gt;$B$11</formula>
    </cfRule>
  </conditionalFormatting>
  <conditionalFormatting sqref="C12">
    <cfRule type="expression" priority="59" dxfId="829">
      <formula>$C$12&gt;$B$12</formula>
    </cfRule>
  </conditionalFormatting>
  <conditionalFormatting sqref="C13">
    <cfRule type="expression" priority="58" dxfId="829">
      <formula>$C$13&gt;$B$13</formula>
    </cfRule>
  </conditionalFormatting>
  <conditionalFormatting sqref="C14">
    <cfRule type="expression" priority="57" dxfId="829">
      <formula>$C$14&gt;$B$14</formula>
    </cfRule>
  </conditionalFormatting>
  <conditionalFormatting sqref="C16">
    <cfRule type="expression" priority="56" dxfId="829">
      <formula>$C$16&gt;$B$16</formula>
    </cfRule>
  </conditionalFormatting>
  <conditionalFormatting sqref="C17">
    <cfRule type="expression" priority="55" dxfId="829">
      <formula>$C$17&gt;$B$17</formula>
    </cfRule>
  </conditionalFormatting>
  <conditionalFormatting sqref="C18">
    <cfRule type="expression" priority="54" dxfId="829">
      <formula>$C$18&gt;$B$18</formula>
    </cfRule>
  </conditionalFormatting>
  <conditionalFormatting sqref="E7">
    <cfRule type="cellIs" priority="53" dxfId="829" operator="greaterThan">
      <formula>$D$7</formula>
    </cfRule>
  </conditionalFormatting>
  <conditionalFormatting sqref="E9:E18">
    <cfRule type="cellIs" priority="51" dxfId="829" operator="greaterThan">
      <formula>$D$9</formula>
    </cfRule>
  </conditionalFormatting>
  <conditionalFormatting sqref="G7">
    <cfRule type="cellIs" priority="50" dxfId="830" operator="lessThan">
      <formula>$F$7</formula>
    </cfRule>
  </conditionalFormatting>
  <conditionalFormatting sqref="G8">
    <cfRule type="cellIs" priority="45" dxfId="830" operator="lessThan">
      <formula>$F$8</formula>
    </cfRule>
    <cfRule type="cellIs" priority="49" dxfId="830" operator="lessThan">
      <formula>$F$9</formula>
    </cfRule>
  </conditionalFormatting>
  <conditionalFormatting sqref="G9">
    <cfRule type="cellIs" priority="48" dxfId="830" operator="lessThan">
      <formula>$F$10</formula>
    </cfRule>
  </conditionalFormatting>
  <conditionalFormatting sqref="G11">
    <cfRule type="cellIs" priority="2" dxfId="830" operator="lessThan">
      <formula>$F$11</formula>
    </cfRule>
    <cfRule type="cellIs" priority="47" dxfId="830" operator="lessThan">
      <formula>$F$12</formula>
    </cfRule>
  </conditionalFormatting>
  <conditionalFormatting sqref="G12">
    <cfRule type="cellIs" priority="46" dxfId="830" operator="lessThan">
      <formula>$F$13</formula>
    </cfRule>
  </conditionalFormatting>
  <conditionalFormatting sqref="G13">
    <cfRule type="cellIs" priority="44" dxfId="830" operator="lessThan">
      <formula>$F$13</formula>
    </cfRule>
    <cfRule type="cellIs" priority="66" dxfId="830" operator="lessThan">
      <formula>$F$14</formula>
    </cfRule>
  </conditionalFormatting>
  <conditionalFormatting sqref="G14">
    <cfRule type="cellIs" priority="43" dxfId="830" operator="lessThan">
      <formula>$F$14</formula>
    </cfRule>
  </conditionalFormatting>
  <conditionalFormatting sqref="I7">
    <cfRule type="cellIs" priority="42" dxfId="830" operator="lessThan">
      <formula>$H$7</formula>
    </cfRule>
  </conditionalFormatting>
  <conditionalFormatting sqref="I8">
    <cfRule type="cellIs" priority="41" dxfId="830" operator="lessThan">
      <formula>$H$8</formula>
    </cfRule>
  </conditionalFormatting>
  <conditionalFormatting sqref="I9">
    <cfRule type="cellIs" priority="40" dxfId="830" operator="lessThan">
      <formula>$H$9</formula>
    </cfRule>
  </conditionalFormatting>
  <conditionalFormatting sqref="I10">
    <cfRule type="cellIs" priority="39" dxfId="830" operator="lessThan">
      <formula>$H$10</formula>
    </cfRule>
  </conditionalFormatting>
  <conditionalFormatting sqref="I11">
    <cfRule type="cellIs" priority="38" dxfId="830" operator="lessThan">
      <formula>$H$11</formula>
    </cfRule>
  </conditionalFormatting>
  <conditionalFormatting sqref="I12">
    <cfRule type="cellIs" priority="37" dxfId="830" operator="lessThan">
      <formula>$H$12</formula>
    </cfRule>
  </conditionalFormatting>
  <conditionalFormatting sqref="I13">
    <cfRule type="cellIs" priority="36" dxfId="830" operator="lessThan">
      <formula>$H$13</formula>
    </cfRule>
  </conditionalFormatting>
  <conditionalFormatting sqref="I14">
    <cfRule type="cellIs" priority="35" dxfId="830" operator="lessThan">
      <formula>$H$14</formula>
    </cfRule>
  </conditionalFormatting>
  <conditionalFormatting sqref="G16">
    <cfRule type="cellIs" priority="34" dxfId="830" operator="lessThan">
      <formula>$F$16</formula>
    </cfRule>
  </conditionalFormatting>
  <conditionalFormatting sqref="G17">
    <cfRule type="cellIs" priority="33" dxfId="830" operator="lessThan">
      <formula>$F$17</formula>
    </cfRule>
  </conditionalFormatting>
  <conditionalFormatting sqref="G18">
    <cfRule type="cellIs" priority="32" dxfId="830" operator="lessThan">
      <formula>$F$18</formula>
    </cfRule>
  </conditionalFormatting>
  <conditionalFormatting sqref="I16">
    <cfRule type="cellIs" priority="31" dxfId="830" operator="lessThan">
      <formula>$H$16</formula>
    </cfRule>
  </conditionalFormatting>
  <conditionalFormatting sqref="I17">
    <cfRule type="cellIs" priority="30" dxfId="830" operator="lessThan">
      <formula>$H$17</formula>
    </cfRule>
  </conditionalFormatting>
  <conditionalFormatting sqref="I18">
    <cfRule type="cellIs" priority="29" dxfId="830" operator="lessThan">
      <formula>$H$18</formula>
    </cfRule>
  </conditionalFormatting>
  <conditionalFormatting sqref="K7">
    <cfRule type="cellIs" priority="28" dxfId="830" operator="greaterThan">
      <formula>$J$7</formula>
    </cfRule>
  </conditionalFormatting>
  <conditionalFormatting sqref="K8">
    <cfRule type="cellIs" priority="27" dxfId="830" operator="greaterThan">
      <formula>$J$8</formula>
    </cfRule>
  </conditionalFormatting>
  <conditionalFormatting sqref="K9">
    <cfRule type="cellIs" priority="26" dxfId="830" operator="greaterThan">
      <formula>$J$9</formula>
    </cfRule>
  </conditionalFormatting>
  <conditionalFormatting sqref="K10">
    <cfRule type="cellIs" priority="25" dxfId="830" operator="greaterThan">
      <formula>$J$10</formula>
    </cfRule>
  </conditionalFormatting>
  <conditionalFormatting sqref="K11">
    <cfRule type="cellIs" priority="24" dxfId="830" operator="greaterThan">
      <formula>$J$11</formula>
    </cfRule>
  </conditionalFormatting>
  <conditionalFormatting sqref="K12">
    <cfRule type="cellIs" priority="23" dxfId="830" operator="greaterThan">
      <formula>$J$12</formula>
    </cfRule>
  </conditionalFormatting>
  <conditionalFormatting sqref="K13">
    <cfRule type="cellIs" priority="22" dxfId="830" operator="greaterThan">
      <formula>$J$13</formula>
    </cfRule>
  </conditionalFormatting>
  <conditionalFormatting sqref="K14">
    <cfRule type="cellIs" priority="21" dxfId="830" operator="greaterThan">
      <formula>$J$14</formula>
    </cfRule>
  </conditionalFormatting>
  <conditionalFormatting sqref="K16">
    <cfRule type="cellIs" priority="6" dxfId="830" operator="greaterThan">
      <formula>$J$16</formula>
    </cfRule>
    <cfRule type="cellIs" priority="20" dxfId="830" operator="greaterThan">
      <formula>$J$16</formula>
    </cfRule>
  </conditionalFormatting>
  <conditionalFormatting sqref="K17">
    <cfRule type="cellIs" priority="5" dxfId="830" operator="greaterThan">
      <formula>$J$17</formula>
    </cfRule>
    <cfRule type="cellIs" priority="19" dxfId="830" operator="greaterThan">
      <formula>$J$17</formula>
    </cfRule>
  </conditionalFormatting>
  <conditionalFormatting sqref="K18">
    <cfRule type="cellIs" priority="4" dxfId="830" operator="greaterThan">
      <formula>$J$18</formula>
    </cfRule>
    <cfRule type="cellIs" priority="18" dxfId="830" operator="greaterThan">
      <formula>$J$18</formula>
    </cfRule>
  </conditionalFormatting>
  <conditionalFormatting sqref="M7">
    <cfRule type="cellIs" priority="17" dxfId="830" operator="lessThan">
      <formula>$L$7</formula>
    </cfRule>
  </conditionalFormatting>
  <conditionalFormatting sqref="M8">
    <cfRule type="cellIs" priority="16" dxfId="830" operator="lessThan">
      <formula>$L$8</formula>
    </cfRule>
  </conditionalFormatting>
  <conditionalFormatting sqref="M9">
    <cfRule type="cellIs" priority="15" dxfId="830" operator="lessThan">
      <formula>$L$9</formula>
    </cfRule>
  </conditionalFormatting>
  <conditionalFormatting sqref="M10">
    <cfRule type="cellIs" priority="14" dxfId="830" operator="lessThan">
      <formula>$L$10</formula>
    </cfRule>
  </conditionalFormatting>
  <conditionalFormatting sqref="M11">
    <cfRule type="cellIs" priority="13" dxfId="830" operator="lessThan">
      <formula>$L$11</formula>
    </cfRule>
  </conditionalFormatting>
  <conditionalFormatting sqref="M12">
    <cfRule type="cellIs" priority="12" dxfId="830" operator="lessThan">
      <formula>$L$12</formula>
    </cfRule>
  </conditionalFormatting>
  <conditionalFormatting sqref="M13">
    <cfRule type="cellIs" priority="11" dxfId="830" operator="lessThan">
      <formula>$L$13</formula>
    </cfRule>
  </conditionalFormatting>
  <conditionalFormatting sqref="M14">
    <cfRule type="cellIs" priority="10" dxfId="830" operator="lessThan">
      <formula>$L$14</formula>
    </cfRule>
  </conditionalFormatting>
  <conditionalFormatting sqref="M16">
    <cfRule type="cellIs" priority="9" dxfId="830" operator="lessThan">
      <formula>$L$16</formula>
    </cfRule>
  </conditionalFormatting>
  <conditionalFormatting sqref="M17">
    <cfRule type="cellIs" priority="8" dxfId="830" operator="lessThan">
      <formula>$L$17</formula>
    </cfRule>
  </conditionalFormatting>
  <conditionalFormatting sqref="M18">
    <cfRule type="cellIs" priority="7" dxfId="830" operator="lessThan">
      <formula>$L$18</formula>
    </cfRule>
  </conditionalFormatting>
  <conditionalFormatting sqref="G10">
    <cfRule type="cellIs" priority="3" dxfId="830" operator="lessThan">
      <formula>$F$10</formula>
    </cfRule>
  </conditionalFormatting>
  <conditionalFormatting sqref="C7">
    <cfRule type="cellIs" priority="1" dxfId="829" operator="greaterThan">
      <formula>$B$7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M1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3" ht="15">
      <c r="A3" s="27">
        <v>43617</v>
      </c>
    </row>
    <row r="4" ht="15.75" thickBot="1"/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237.5</v>
      </c>
      <c r="C7" s="7">
        <v>254</v>
      </c>
      <c r="D7" s="19">
        <v>47.5</v>
      </c>
      <c r="E7" s="7">
        <v>46</v>
      </c>
      <c r="F7" s="19">
        <v>554</v>
      </c>
      <c r="G7" s="7">
        <v>568</v>
      </c>
      <c r="H7" s="19">
        <v>309.5</v>
      </c>
      <c r="I7" s="7">
        <v>366</v>
      </c>
      <c r="J7" s="19">
        <v>96.5</v>
      </c>
      <c r="K7" s="7">
        <v>55</v>
      </c>
      <c r="L7" s="7">
        <v>3397</v>
      </c>
      <c r="M7" s="8"/>
    </row>
    <row r="8" spans="1:13" ht="15">
      <c r="A8" s="9" t="s">
        <v>10</v>
      </c>
      <c r="B8" s="20">
        <v>56</v>
      </c>
      <c r="C8" s="1">
        <v>64</v>
      </c>
      <c r="D8" s="20">
        <v>11</v>
      </c>
      <c r="E8" s="1">
        <v>15</v>
      </c>
      <c r="F8" s="20">
        <v>136</v>
      </c>
      <c r="G8" s="1">
        <v>128</v>
      </c>
      <c r="H8" s="20">
        <v>76</v>
      </c>
      <c r="I8" s="1">
        <v>73</v>
      </c>
      <c r="J8" s="20">
        <v>23.5</v>
      </c>
      <c r="K8" s="1">
        <v>16</v>
      </c>
      <c r="L8" s="1">
        <v>754</v>
      </c>
      <c r="M8" s="10"/>
    </row>
    <row r="9" spans="1:13" ht="15">
      <c r="A9" s="9" t="s">
        <v>11</v>
      </c>
      <c r="B9" s="20">
        <v>28.5</v>
      </c>
      <c r="C9" s="1">
        <v>27</v>
      </c>
      <c r="D9" s="20">
        <v>5.5</v>
      </c>
      <c r="E9" s="1">
        <v>6</v>
      </c>
      <c r="F9" s="20">
        <v>66.5</v>
      </c>
      <c r="G9" s="1">
        <v>48</v>
      </c>
      <c r="H9" s="20">
        <v>37.5</v>
      </c>
      <c r="I9" s="1">
        <v>28</v>
      </c>
      <c r="J9" s="20">
        <v>12</v>
      </c>
      <c r="K9" s="1">
        <v>9</v>
      </c>
      <c r="L9" s="1">
        <v>227</v>
      </c>
      <c r="M9" s="10"/>
    </row>
    <row r="10" spans="1:13" ht="15">
      <c r="A10" s="9" t="s">
        <v>12</v>
      </c>
      <c r="B10" s="20">
        <v>31</v>
      </c>
      <c r="C10" s="1">
        <v>47</v>
      </c>
      <c r="D10" s="20">
        <v>6</v>
      </c>
      <c r="E10" s="1">
        <v>7</v>
      </c>
      <c r="F10" s="20">
        <v>75</v>
      </c>
      <c r="G10" s="1">
        <v>89</v>
      </c>
      <c r="H10" s="20">
        <v>42</v>
      </c>
      <c r="I10" s="1">
        <v>62</v>
      </c>
      <c r="J10" s="20">
        <v>13.5</v>
      </c>
      <c r="K10" s="1">
        <v>8</v>
      </c>
      <c r="L10" s="1">
        <v>828</v>
      </c>
      <c r="M10" s="10"/>
    </row>
    <row r="11" spans="1:13" ht="15">
      <c r="A11" s="9" t="s">
        <v>13</v>
      </c>
      <c r="B11" s="20">
        <v>65</v>
      </c>
      <c r="C11" s="1">
        <v>82</v>
      </c>
      <c r="D11" s="20">
        <v>13</v>
      </c>
      <c r="E11" s="1">
        <v>12</v>
      </c>
      <c r="F11" s="20">
        <v>154.5</v>
      </c>
      <c r="G11" s="1">
        <v>187</v>
      </c>
      <c r="H11" s="20">
        <v>86.5</v>
      </c>
      <c r="I11" s="1">
        <v>122</v>
      </c>
      <c r="J11" s="20">
        <v>31</v>
      </c>
      <c r="K11" s="1">
        <v>15</v>
      </c>
      <c r="L11" s="1">
        <v>1151</v>
      </c>
      <c r="M11" s="10"/>
    </row>
    <row r="12" spans="1:13" ht="15">
      <c r="A12" s="9" t="s">
        <v>14</v>
      </c>
      <c r="B12" s="20">
        <v>19.5</v>
      </c>
      <c r="C12" s="1">
        <v>15</v>
      </c>
      <c r="D12" s="20">
        <v>4</v>
      </c>
      <c r="E12" s="1">
        <v>1</v>
      </c>
      <c r="F12" s="20">
        <v>48</v>
      </c>
      <c r="G12" s="1">
        <v>56</v>
      </c>
      <c r="H12" s="20">
        <v>27</v>
      </c>
      <c r="I12" s="1">
        <v>39</v>
      </c>
      <c r="J12" s="20">
        <v>7.5</v>
      </c>
      <c r="K12" s="1">
        <v>5</v>
      </c>
      <c r="L12" s="1">
        <v>157</v>
      </c>
      <c r="M12" s="10"/>
    </row>
    <row r="13" spans="1:13" ht="15">
      <c r="A13" s="9" t="s">
        <v>15</v>
      </c>
      <c r="B13" s="20">
        <v>22.5</v>
      </c>
      <c r="C13" s="1">
        <v>9</v>
      </c>
      <c r="D13" s="20">
        <v>4.5</v>
      </c>
      <c r="E13" s="1">
        <v>1</v>
      </c>
      <c r="F13" s="20">
        <v>56</v>
      </c>
      <c r="G13" s="1">
        <v>20</v>
      </c>
      <c r="H13" s="20">
        <v>31.5</v>
      </c>
      <c r="I13" s="1">
        <v>13</v>
      </c>
      <c r="J13" s="20">
        <v>9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2.5</v>
      </c>
      <c r="C14" s="1">
        <v>6</v>
      </c>
      <c r="D14" s="20">
        <v>0.5</v>
      </c>
      <c r="E14" s="1">
        <v>2</v>
      </c>
      <c r="F14" s="20">
        <v>12.5</v>
      </c>
      <c r="G14" s="1">
        <v>26</v>
      </c>
      <c r="H14" s="20">
        <v>7</v>
      </c>
      <c r="I14" s="1">
        <v>23</v>
      </c>
      <c r="J14" s="20">
        <v>4</v>
      </c>
      <c r="K14" s="1">
        <v>1</v>
      </c>
      <c r="L14" s="1">
        <v>100</v>
      </c>
      <c r="M14" s="10"/>
    </row>
    <row r="15" spans="1:13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56.5</v>
      </c>
      <c r="C16" s="1">
        <v>57</v>
      </c>
      <c r="D16" s="20">
        <v>11.5</v>
      </c>
      <c r="E16" s="1">
        <v>14</v>
      </c>
      <c r="F16" s="20">
        <v>132.5</v>
      </c>
      <c r="G16" s="1">
        <v>122</v>
      </c>
      <c r="H16" s="20">
        <v>74</v>
      </c>
      <c r="I16" s="1">
        <v>75</v>
      </c>
      <c r="J16" s="20">
        <v>23.5</v>
      </c>
      <c r="K16" s="1">
        <v>13</v>
      </c>
      <c r="L16" s="1">
        <v>785</v>
      </c>
      <c r="M16" s="10"/>
    </row>
    <row r="17" spans="1:13" ht="15">
      <c r="A17" s="9" t="s">
        <v>18</v>
      </c>
      <c r="B17" s="20">
        <v>26.5</v>
      </c>
      <c r="C17" s="1">
        <v>25</v>
      </c>
      <c r="D17" s="20">
        <v>5.5</v>
      </c>
      <c r="E17" s="1">
        <v>10</v>
      </c>
      <c r="F17" s="20">
        <v>61.5</v>
      </c>
      <c r="G17" s="1">
        <v>42</v>
      </c>
      <c r="H17" s="20">
        <v>34.5</v>
      </c>
      <c r="I17" s="1">
        <v>25</v>
      </c>
      <c r="J17" s="20">
        <v>8.5</v>
      </c>
      <c r="K17" s="1">
        <v>4</v>
      </c>
      <c r="L17" s="1">
        <v>216</v>
      </c>
      <c r="M17" s="10"/>
    </row>
    <row r="18" spans="1:13" ht="15.75" thickBot="1">
      <c r="A18" s="11" t="s">
        <v>19</v>
      </c>
      <c r="B18" s="21">
        <v>28.5</v>
      </c>
      <c r="C18" s="2">
        <v>21</v>
      </c>
      <c r="D18" s="21">
        <v>5.5</v>
      </c>
      <c r="E18" s="2">
        <v>6</v>
      </c>
      <c r="F18" s="21">
        <v>67</v>
      </c>
      <c r="G18" s="2">
        <v>59</v>
      </c>
      <c r="H18" s="21">
        <v>37.5</v>
      </c>
      <c r="I18" s="2">
        <v>37</v>
      </c>
      <c r="J18" s="21">
        <v>10</v>
      </c>
      <c r="K18" s="2">
        <v>10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89" dxfId="829">
      <formula>$B$6&lt;$A$6</formula>
    </cfRule>
  </conditionalFormatting>
  <conditionalFormatting sqref="G7">
    <cfRule type="cellIs" priority="74" dxfId="830" operator="lessThan">
      <formula>$F$7</formula>
    </cfRule>
  </conditionalFormatting>
  <conditionalFormatting sqref="G8">
    <cfRule type="cellIs" priority="69" dxfId="830" operator="lessThan">
      <formula>$F$8</formula>
    </cfRule>
    <cfRule type="cellIs" priority="73" dxfId="830" operator="lessThan">
      <formula>$F$9</formula>
    </cfRule>
  </conditionalFormatting>
  <conditionalFormatting sqref="G9">
    <cfRule type="cellIs" priority="72" dxfId="830" operator="lessThan">
      <formula>$F$10</formula>
    </cfRule>
  </conditionalFormatting>
  <conditionalFormatting sqref="G11">
    <cfRule type="cellIs" priority="26" dxfId="830" operator="lessThan">
      <formula>$F$11</formula>
    </cfRule>
    <cfRule type="cellIs" priority="71" dxfId="830" operator="lessThan">
      <formula>$F$12</formula>
    </cfRule>
  </conditionalFormatting>
  <conditionalFormatting sqref="G13">
    <cfRule type="cellIs" priority="68" dxfId="830" operator="lessThan">
      <formula>$F$13</formula>
    </cfRule>
    <cfRule type="cellIs" priority="90" dxfId="830" operator="lessThan">
      <formula>$F$14</formula>
    </cfRule>
  </conditionalFormatting>
  <conditionalFormatting sqref="G14">
    <cfRule type="cellIs" priority="67" dxfId="830" operator="lessThan">
      <formula>$F$14</formula>
    </cfRule>
  </conditionalFormatting>
  <conditionalFormatting sqref="I7">
    <cfRule type="cellIs" priority="66" dxfId="830" operator="lessThan">
      <formula>$H$7</formula>
    </cfRule>
  </conditionalFormatting>
  <conditionalFormatting sqref="I8">
    <cfRule type="cellIs" priority="65" dxfId="830" operator="lessThan">
      <formula>$H$8</formula>
    </cfRule>
  </conditionalFormatting>
  <conditionalFormatting sqref="I9">
    <cfRule type="cellIs" priority="64" dxfId="830" operator="lessThan">
      <formula>$H$9</formula>
    </cfRule>
  </conditionalFormatting>
  <conditionalFormatting sqref="I10">
    <cfRule type="cellIs" priority="63" dxfId="830" operator="lessThan">
      <formula>$H$10</formula>
    </cfRule>
  </conditionalFormatting>
  <conditionalFormatting sqref="I11">
    <cfRule type="cellIs" priority="62" dxfId="830" operator="lessThan">
      <formula>$H$11</formula>
    </cfRule>
  </conditionalFormatting>
  <conditionalFormatting sqref="I12">
    <cfRule type="cellIs" priority="61" dxfId="830" operator="lessThan">
      <formula>$H$12</formula>
    </cfRule>
  </conditionalFormatting>
  <conditionalFormatting sqref="I13">
    <cfRule type="cellIs" priority="60" dxfId="830" operator="lessThan">
      <formula>$H$13</formula>
    </cfRule>
  </conditionalFormatting>
  <conditionalFormatting sqref="I14">
    <cfRule type="cellIs" priority="59" dxfId="830" operator="lessThan">
      <formula>$H$14</formula>
    </cfRule>
  </conditionalFormatting>
  <conditionalFormatting sqref="G16">
    <cfRule type="cellIs" priority="58" dxfId="830" operator="lessThan">
      <formula>$F$16</formula>
    </cfRule>
  </conditionalFormatting>
  <conditionalFormatting sqref="G17">
    <cfRule type="cellIs" priority="57" dxfId="830" operator="lessThan">
      <formula>$F$17</formula>
    </cfRule>
  </conditionalFormatting>
  <conditionalFormatting sqref="G18">
    <cfRule type="cellIs" priority="56" dxfId="830" operator="lessThan">
      <formula>$F$18</formula>
    </cfRule>
  </conditionalFormatting>
  <conditionalFormatting sqref="I16">
    <cfRule type="cellIs" priority="55" dxfId="830" operator="lessThan">
      <formula>$H$16</formula>
    </cfRule>
  </conditionalFormatting>
  <conditionalFormatting sqref="I17">
    <cfRule type="cellIs" priority="54" dxfId="830" operator="lessThan">
      <formula>$H$17</formula>
    </cfRule>
  </conditionalFormatting>
  <conditionalFormatting sqref="I18">
    <cfRule type="cellIs" priority="53" dxfId="830" operator="lessThan">
      <formula>$H$18</formula>
    </cfRule>
  </conditionalFormatting>
  <conditionalFormatting sqref="K7">
    <cfRule type="cellIs" priority="52" dxfId="830" operator="greaterThan">
      <formula>$J$7</formula>
    </cfRule>
  </conditionalFormatting>
  <conditionalFormatting sqref="K8">
    <cfRule type="cellIs" priority="51" dxfId="830" operator="greaterThan">
      <formula>$J$8</formula>
    </cfRule>
  </conditionalFormatting>
  <conditionalFormatting sqref="K9">
    <cfRule type="cellIs" priority="50" dxfId="830" operator="greaterThan">
      <formula>$J$9</formula>
    </cfRule>
  </conditionalFormatting>
  <conditionalFormatting sqref="K10">
    <cfRule type="cellIs" priority="49" dxfId="830" operator="greaterThan">
      <formula>$J$10</formula>
    </cfRule>
  </conditionalFormatting>
  <conditionalFormatting sqref="K11">
    <cfRule type="cellIs" priority="48" dxfId="830" operator="greaterThan">
      <formula>$J$11</formula>
    </cfRule>
  </conditionalFormatting>
  <conditionalFormatting sqref="K12">
    <cfRule type="cellIs" priority="47" dxfId="830" operator="greaterThan">
      <formula>$J$12</formula>
    </cfRule>
  </conditionalFormatting>
  <conditionalFormatting sqref="K13">
    <cfRule type="cellIs" priority="46" dxfId="830" operator="greaterThan">
      <formula>$J$13</formula>
    </cfRule>
  </conditionalFormatting>
  <conditionalFormatting sqref="K14">
    <cfRule type="cellIs" priority="45" dxfId="830" operator="greaterThan">
      <formula>$J$14</formula>
    </cfRule>
  </conditionalFormatting>
  <conditionalFormatting sqref="K16">
    <cfRule type="cellIs" priority="30" dxfId="830" operator="greaterThan">
      <formula>$J$16</formula>
    </cfRule>
    <cfRule type="cellIs" priority="44" dxfId="830" operator="greaterThan">
      <formula>$J$16</formula>
    </cfRule>
  </conditionalFormatting>
  <conditionalFormatting sqref="K17">
    <cfRule type="cellIs" priority="29" dxfId="830" operator="greaterThan">
      <formula>$J$17</formula>
    </cfRule>
    <cfRule type="cellIs" priority="43" dxfId="830" operator="greaterThan">
      <formula>$J$17</formula>
    </cfRule>
  </conditionalFormatting>
  <conditionalFormatting sqref="K18">
    <cfRule type="cellIs" priority="28" dxfId="830" operator="greaterThan">
      <formula>$J$18</formula>
    </cfRule>
    <cfRule type="cellIs" priority="42" dxfId="830" operator="greaterThan">
      <formula>$J$18</formula>
    </cfRule>
  </conditionalFormatting>
  <conditionalFormatting sqref="M7">
    <cfRule type="cellIs" priority="41" dxfId="830" operator="lessThan">
      <formula>$L$7</formula>
    </cfRule>
  </conditionalFormatting>
  <conditionalFormatting sqref="M8">
    <cfRule type="cellIs" priority="40" dxfId="830" operator="lessThan">
      <formula>$L$8</formula>
    </cfRule>
  </conditionalFormatting>
  <conditionalFormatting sqref="M9">
    <cfRule type="cellIs" priority="39" dxfId="830" operator="lessThan">
      <formula>$L$9</formula>
    </cfRule>
  </conditionalFormatting>
  <conditionalFormatting sqref="M10">
    <cfRule type="cellIs" priority="38" dxfId="830" operator="lessThan">
      <formula>$L$10</formula>
    </cfRule>
  </conditionalFormatting>
  <conditionalFormatting sqref="M11">
    <cfRule type="cellIs" priority="37" dxfId="830" operator="lessThan">
      <formula>$L$11</formula>
    </cfRule>
  </conditionalFormatting>
  <conditionalFormatting sqref="M12">
    <cfRule type="cellIs" priority="36" dxfId="830" operator="lessThan">
      <formula>$L$12</formula>
    </cfRule>
  </conditionalFormatting>
  <conditionalFormatting sqref="M13">
    <cfRule type="cellIs" priority="35" dxfId="830" operator="lessThan">
      <formula>$L$13</formula>
    </cfRule>
  </conditionalFormatting>
  <conditionalFormatting sqref="M14">
    <cfRule type="cellIs" priority="34" dxfId="830" operator="lessThan">
      <formula>$L$14</formula>
    </cfRule>
  </conditionalFormatting>
  <conditionalFormatting sqref="M16">
    <cfRule type="cellIs" priority="33" dxfId="830" operator="lessThan">
      <formula>$L$16</formula>
    </cfRule>
  </conditionalFormatting>
  <conditionalFormatting sqref="M17">
    <cfRule type="cellIs" priority="32" dxfId="830" operator="lessThan">
      <formula>$L$17</formula>
    </cfRule>
  </conditionalFormatting>
  <conditionalFormatting sqref="M18">
    <cfRule type="cellIs" priority="31" dxfId="830" operator="lessThan">
      <formula>$L$18</formula>
    </cfRule>
  </conditionalFormatting>
  <conditionalFormatting sqref="G10">
    <cfRule type="cellIs" priority="27" dxfId="830" operator="lessThan">
      <formula>$F$10</formula>
    </cfRule>
  </conditionalFormatting>
  <conditionalFormatting sqref="G12">
    <cfRule type="cellIs" priority="23" dxfId="830" operator="lessThan">
      <formula>$F$12</formula>
    </cfRule>
  </conditionalFormatting>
  <conditionalFormatting sqref="C7">
    <cfRule type="cellIs" priority="22" dxfId="830" operator="greaterThan">
      <formula>$B$7</formula>
    </cfRule>
  </conditionalFormatting>
  <conditionalFormatting sqref="C8">
    <cfRule type="cellIs" priority="21" dxfId="830" operator="greaterThan">
      <formula>$B$8</formula>
    </cfRule>
  </conditionalFormatting>
  <conditionalFormatting sqref="C9">
    <cfRule type="cellIs" priority="20" dxfId="830" operator="greaterThan">
      <formula>$B$9</formula>
    </cfRule>
  </conditionalFormatting>
  <conditionalFormatting sqref="C10">
    <cfRule type="cellIs" priority="19" dxfId="830" operator="greaterThan">
      <formula>$B$10</formula>
    </cfRule>
  </conditionalFormatting>
  <conditionalFormatting sqref="C11">
    <cfRule type="cellIs" priority="18" dxfId="830" operator="greaterThan">
      <formula>$B$11</formula>
    </cfRule>
  </conditionalFormatting>
  <conditionalFormatting sqref="C12">
    <cfRule type="cellIs" priority="17" dxfId="830" operator="greaterThan">
      <formula>$B$12</formula>
    </cfRule>
  </conditionalFormatting>
  <conditionalFormatting sqref="C13">
    <cfRule type="cellIs" priority="16" dxfId="830" operator="greaterThan">
      <formula>$B$13</formula>
    </cfRule>
  </conditionalFormatting>
  <conditionalFormatting sqref="C14">
    <cfRule type="cellIs" priority="15" dxfId="830" operator="greaterThan">
      <formula>$B$14</formula>
    </cfRule>
  </conditionalFormatting>
  <conditionalFormatting sqref="C16">
    <cfRule type="cellIs" priority="14" dxfId="830" operator="greaterThan">
      <formula>$B$16</formula>
    </cfRule>
  </conditionalFormatting>
  <conditionalFormatting sqref="C17">
    <cfRule type="cellIs" priority="13" dxfId="830" operator="greaterThan">
      <formula>$B$17</formula>
    </cfRule>
  </conditionalFormatting>
  <conditionalFormatting sqref="C18">
    <cfRule type="cellIs" priority="12" dxfId="830" operator="greaterThan">
      <formula>$B$18</formula>
    </cfRule>
  </conditionalFormatting>
  <conditionalFormatting sqref="E7">
    <cfRule type="cellIs" priority="11" dxfId="830" operator="greaterThan">
      <formula>$D$7</formula>
    </cfRule>
  </conditionalFormatting>
  <conditionalFormatting sqref="E8">
    <cfRule type="cellIs" priority="10" dxfId="830" operator="greaterThan">
      <formula>$D$8</formula>
    </cfRule>
  </conditionalFormatting>
  <conditionalFormatting sqref="E9">
    <cfRule type="cellIs" priority="9" dxfId="830" operator="greaterThan">
      <formula>$D$9</formula>
    </cfRule>
  </conditionalFormatting>
  <conditionalFormatting sqref="E10">
    <cfRule type="cellIs" priority="8" dxfId="830" operator="greaterThan">
      <formula>$D$10</formula>
    </cfRule>
  </conditionalFormatting>
  <conditionalFormatting sqref="E11">
    <cfRule type="cellIs" priority="7" dxfId="830" operator="greaterThan">
      <formula>$D$11</formula>
    </cfRule>
  </conditionalFormatting>
  <conditionalFormatting sqref="E12">
    <cfRule type="cellIs" priority="6" dxfId="830" operator="greaterThan">
      <formula>$D$12</formula>
    </cfRule>
  </conditionalFormatting>
  <conditionalFormatting sqref="E13">
    <cfRule type="cellIs" priority="5" dxfId="830" operator="greaterThan">
      <formula>$D$13</formula>
    </cfRule>
  </conditionalFormatting>
  <conditionalFormatting sqref="E14">
    <cfRule type="cellIs" priority="4" dxfId="830" operator="greaterThan">
      <formula>$D$14</formula>
    </cfRule>
  </conditionalFormatting>
  <conditionalFormatting sqref="E16">
    <cfRule type="cellIs" priority="3" dxfId="830" operator="greaterThan">
      <formula>$D$16</formula>
    </cfRule>
  </conditionalFormatting>
  <conditionalFormatting sqref="E17">
    <cfRule type="cellIs" priority="2" dxfId="830" operator="greaterThan">
      <formula>$D$17</formula>
    </cfRule>
  </conditionalFormatting>
  <conditionalFormatting sqref="E18">
    <cfRule type="cellIs" priority="1" dxfId="830" operator="greaterThan">
      <formula>$D$18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M1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18" t="s">
        <v>30</v>
      </c>
    </row>
    <row r="5" spans="1:13" ht="57.75" customHeight="1">
      <c r="A5" s="45" t="s">
        <v>0</v>
      </c>
      <c r="B5" s="38" t="s">
        <v>3</v>
      </c>
      <c r="C5" s="39"/>
      <c r="D5" s="38" t="s">
        <v>4</v>
      </c>
      <c r="E5" s="39"/>
      <c r="F5" s="38" t="s">
        <v>5</v>
      </c>
      <c r="G5" s="39"/>
      <c r="H5" s="38" t="s">
        <v>6</v>
      </c>
      <c r="I5" s="39"/>
      <c r="J5" s="38" t="s">
        <v>7</v>
      </c>
      <c r="K5" s="39"/>
      <c r="L5" s="38" t="s">
        <v>8</v>
      </c>
      <c r="M5" s="44"/>
    </row>
    <row r="6" spans="1:13" ht="15.75" thickBot="1">
      <c r="A6" s="46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277.08333333333337</v>
      </c>
      <c r="C7" s="15">
        <v>291</v>
      </c>
      <c r="D7" s="19">
        <v>55.41666666666667</v>
      </c>
      <c r="E7" s="15">
        <v>53</v>
      </c>
      <c r="F7" s="19">
        <v>646.3333333333333</v>
      </c>
      <c r="G7" s="15">
        <v>654</v>
      </c>
      <c r="H7" s="19">
        <v>361.08333333333337</v>
      </c>
      <c r="I7" s="15">
        <v>410</v>
      </c>
      <c r="J7" s="16">
        <v>112.58333333333333</v>
      </c>
      <c r="K7" s="15">
        <v>61</v>
      </c>
      <c r="L7" s="15">
        <v>3397</v>
      </c>
      <c r="M7" s="8"/>
    </row>
    <row r="8" spans="1:13" ht="15">
      <c r="A8" s="9" t="s">
        <v>10</v>
      </c>
      <c r="B8" s="20">
        <v>65.33333333333334</v>
      </c>
      <c r="C8" s="13">
        <v>78</v>
      </c>
      <c r="D8" s="20">
        <v>12.833333333333332</v>
      </c>
      <c r="E8" s="13">
        <v>18</v>
      </c>
      <c r="F8" s="20">
        <v>158.66666666666669</v>
      </c>
      <c r="G8" s="13">
        <v>158</v>
      </c>
      <c r="H8" s="20">
        <v>88.66666666666666</v>
      </c>
      <c r="I8" s="13">
        <v>87</v>
      </c>
      <c r="J8" s="17">
        <v>27.416666666666664</v>
      </c>
      <c r="K8" s="13">
        <v>17</v>
      </c>
      <c r="L8" s="13">
        <v>754</v>
      </c>
      <c r="M8" s="10"/>
    </row>
    <row r="9" spans="1:13" ht="15">
      <c r="A9" s="9" t="s">
        <v>11</v>
      </c>
      <c r="B9" s="20">
        <v>33.25</v>
      </c>
      <c r="C9" s="13">
        <v>28</v>
      </c>
      <c r="D9" s="20">
        <v>6.416666666666666</v>
      </c>
      <c r="E9" s="13">
        <v>6</v>
      </c>
      <c r="F9" s="20">
        <v>77.58333333333334</v>
      </c>
      <c r="G9" s="13">
        <v>49</v>
      </c>
      <c r="H9" s="20">
        <v>43.75</v>
      </c>
      <c r="I9" s="13">
        <v>30</v>
      </c>
      <c r="J9" s="17">
        <v>14</v>
      </c>
      <c r="K9" s="13">
        <v>9</v>
      </c>
      <c r="L9" s="13">
        <v>227</v>
      </c>
      <c r="M9" s="10"/>
    </row>
    <row r="10" spans="1:13" ht="15">
      <c r="A10" s="9" t="s">
        <v>12</v>
      </c>
      <c r="B10" s="20">
        <v>36.16666666666667</v>
      </c>
      <c r="C10" s="13">
        <v>53</v>
      </c>
      <c r="D10" s="20">
        <v>7</v>
      </c>
      <c r="E10" s="13">
        <v>8</v>
      </c>
      <c r="F10" s="20">
        <v>87.5</v>
      </c>
      <c r="G10" s="13">
        <v>101</v>
      </c>
      <c r="H10" s="20">
        <v>49</v>
      </c>
      <c r="I10" s="13">
        <v>65</v>
      </c>
      <c r="J10" s="17">
        <v>15.75</v>
      </c>
      <c r="K10" s="13">
        <v>8</v>
      </c>
      <c r="L10" s="13">
        <v>828</v>
      </c>
      <c r="M10" s="10"/>
    </row>
    <row r="11" spans="1:13" ht="15">
      <c r="A11" s="9" t="s">
        <v>13</v>
      </c>
      <c r="B11" s="20">
        <v>75.83333333333334</v>
      </c>
      <c r="C11" s="13">
        <v>99</v>
      </c>
      <c r="D11" s="20">
        <v>15.166666666666666</v>
      </c>
      <c r="E11" s="13">
        <v>17</v>
      </c>
      <c r="F11" s="20">
        <v>180.25</v>
      </c>
      <c r="G11" s="13">
        <v>222</v>
      </c>
      <c r="H11" s="20">
        <v>100.91666666666666</v>
      </c>
      <c r="I11" s="13">
        <v>139</v>
      </c>
      <c r="J11" s="17">
        <v>36.16666666666667</v>
      </c>
      <c r="K11" s="13">
        <v>20</v>
      </c>
      <c r="L11" s="13">
        <v>1151</v>
      </c>
      <c r="M11" s="10"/>
    </row>
    <row r="12" spans="1:13" ht="15">
      <c r="A12" s="9" t="s">
        <v>14</v>
      </c>
      <c r="B12" s="20">
        <v>22.75</v>
      </c>
      <c r="C12" s="13">
        <v>16</v>
      </c>
      <c r="D12" s="20">
        <v>4.666666666666666</v>
      </c>
      <c r="E12" s="13">
        <v>1</v>
      </c>
      <c r="F12" s="20">
        <v>56</v>
      </c>
      <c r="G12" s="13">
        <v>63</v>
      </c>
      <c r="H12" s="20">
        <v>31.5</v>
      </c>
      <c r="I12" s="13">
        <v>42</v>
      </c>
      <c r="J12" s="17">
        <v>8.75</v>
      </c>
      <c r="K12" s="13">
        <v>5</v>
      </c>
      <c r="L12" s="13">
        <v>157</v>
      </c>
      <c r="M12" s="10"/>
    </row>
    <row r="13" spans="1:13" ht="15">
      <c r="A13" s="9" t="s">
        <v>15</v>
      </c>
      <c r="B13" s="20">
        <v>26.25</v>
      </c>
      <c r="C13" s="13">
        <v>10</v>
      </c>
      <c r="D13" s="20">
        <v>5.25</v>
      </c>
      <c r="E13" s="13">
        <v>1</v>
      </c>
      <c r="F13" s="20">
        <v>65.33333333333334</v>
      </c>
      <c r="G13" s="13">
        <v>23</v>
      </c>
      <c r="H13" s="20">
        <v>36.75</v>
      </c>
      <c r="I13" s="13">
        <v>15</v>
      </c>
      <c r="J13" s="17">
        <v>10.5</v>
      </c>
      <c r="K13" s="13">
        <v>1</v>
      </c>
      <c r="L13" s="13">
        <v>280</v>
      </c>
      <c r="M13" s="10"/>
    </row>
    <row r="14" spans="1:13" ht="15">
      <c r="A14" s="9" t="s">
        <v>16</v>
      </c>
      <c r="B14" s="20">
        <v>2.916666666666667</v>
      </c>
      <c r="C14" s="13">
        <v>8</v>
      </c>
      <c r="D14" s="20">
        <v>0.5833333333333333</v>
      </c>
      <c r="E14" s="13">
        <v>2</v>
      </c>
      <c r="F14" s="20">
        <v>14.583333333333334</v>
      </c>
      <c r="G14" s="13">
        <v>30</v>
      </c>
      <c r="H14" s="20">
        <v>8.166666666666668</v>
      </c>
      <c r="I14" s="13">
        <v>25</v>
      </c>
      <c r="J14" s="17">
        <v>4.666666666666666</v>
      </c>
      <c r="K14" s="13">
        <v>1</v>
      </c>
      <c r="L14" s="13">
        <v>100</v>
      </c>
      <c r="M14" s="10"/>
    </row>
    <row r="15" spans="1:13" ht="15">
      <c r="A15" s="9"/>
      <c r="B15" s="20"/>
      <c r="C15" s="13"/>
      <c r="D15" s="20"/>
      <c r="E15" s="13"/>
      <c r="F15" s="20"/>
      <c r="G15" s="13"/>
      <c r="H15" s="20"/>
      <c r="I15" s="13"/>
      <c r="J15" s="20"/>
      <c r="K15" s="13"/>
      <c r="L15" s="13"/>
      <c r="M15" s="10"/>
    </row>
    <row r="16" spans="1:13" ht="15">
      <c r="A16" s="9" t="s">
        <v>17</v>
      </c>
      <c r="B16" s="20">
        <v>65.91666666666666</v>
      </c>
      <c r="C16" s="13">
        <v>75</v>
      </c>
      <c r="D16" s="20">
        <v>13.416666666666668</v>
      </c>
      <c r="E16" s="13">
        <v>19</v>
      </c>
      <c r="F16" s="20">
        <v>154.58333333333331</v>
      </c>
      <c r="G16" s="13">
        <v>146</v>
      </c>
      <c r="H16" s="20">
        <v>86.33333333333334</v>
      </c>
      <c r="I16" s="13">
        <v>84</v>
      </c>
      <c r="J16" s="20">
        <v>27.416666666666664</v>
      </c>
      <c r="K16" s="13">
        <v>14</v>
      </c>
      <c r="L16" s="13">
        <v>785</v>
      </c>
      <c r="M16" s="10"/>
    </row>
    <row r="17" spans="1:13" ht="15">
      <c r="A17" s="9" t="s">
        <v>18</v>
      </c>
      <c r="B17" s="20">
        <v>30.916666666666668</v>
      </c>
      <c r="C17" s="13">
        <v>30</v>
      </c>
      <c r="D17" s="20">
        <v>6.416666666666666</v>
      </c>
      <c r="E17" s="13">
        <v>10</v>
      </c>
      <c r="F17" s="20">
        <v>71.75</v>
      </c>
      <c r="G17" s="13">
        <v>49</v>
      </c>
      <c r="H17" s="20">
        <v>40.25</v>
      </c>
      <c r="I17" s="13">
        <v>30</v>
      </c>
      <c r="J17" s="20">
        <v>9.916666666666668</v>
      </c>
      <c r="K17" s="13">
        <v>4</v>
      </c>
      <c r="L17" s="13">
        <v>216</v>
      </c>
      <c r="M17" s="10"/>
    </row>
    <row r="18" spans="1:13" ht="15.75" thickBot="1">
      <c r="A18" s="11" t="s">
        <v>19</v>
      </c>
      <c r="B18" s="21">
        <v>33.25</v>
      </c>
      <c r="C18" s="14">
        <v>23</v>
      </c>
      <c r="D18" s="21">
        <v>6.416666666666666</v>
      </c>
      <c r="E18" s="14">
        <v>7</v>
      </c>
      <c r="F18" s="21">
        <v>78.16666666666666</v>
      </c>
      <c r="G18" s="14">
        <v>69</v>
      </c>
      <c r="H18" s="21">
        <v>43.75</v>
      </c>
      <c r="I18" s="14">
        <v>39</v>
      </c>
      <c r="J18" s="21">
        <v>11.666666666666668</v>
      </c>
      <c r="K18" s="14">
        <v>10</v>
      </c>
      <c r="L18" s="14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8" dxfId="829">
      <formula>$B$6&lt;$A$6</formula>
    </cfRule>
  </conditionalFormatting>
  <conditionalFormatting sqref="C8">
    <cfRule type="expression" priority="67" dxfId="829">
      <formula>$C$8&gt;$B$8</formula>
    </cfRule>
  </conditionalFormatting>
  <conditionalFormatting sqref="E8">
    <cfRule type="cellIs" priority="55" dxfId="829" operator="greaterThan">
      <formula>$D$8</formula>
    </cfRule>
    <cfRule type="expression" priority="66" dxfId="829">
      <formula>$E$8&gt;$D$8</formula>
    </cfRule>
  </conditionalFormatting>
  <conditionalFormatting sqref="C9">
    <cfRule type="expression" priority="65" dxfId="829">
      <formula>$C$9&gt;$B$9</formula>
    </cfRule>
  </conditionalFormatting>
  <conditionalFormatting sqref="C10">
    <cfRule type="expression" priority="64" dxfId="829">
      <formula>$C$10&gt;$B$10</formula>
    </cfRule>
  </conditionalFormatting>
  <conditionalFormatting sqref="C11">
    <cfRule type="expression" priority="63" dxfId="829">
      <formula>$C$11&gt;$B$11</formula>
    </cfRule>
  </conditionalFormatting>
  <conditionalFormatting sqref="C12">
    <cfRule type="expression" priority="62" dxfId="829">
      <formula>$C$12&gt;$B$12</formula>
    </cfRule>
  </conditionalFormatting>
  <conditionalFormatting sqref="C13">
    <cfRule type="expression" priority="61" dxfId="829">
      <formula>$C$13&gt;$B$13</formula>
    </cfRule>
  </conditionalFormatting>
  <conditionalFormatting sqref="C14">
    <cfRule type="expression" priority="60" dxfId="829">
      <formula>$C$14&gt;$B$14</formula>
    </cfRule>
  </conditionalFormatting>
  <conditionalFormatting sqref="C16">
    <cfRule type="expression" priority="59" dxfId="829">
      <formula>$C$16&gt;$B$16</formula>
    </cfRule>
  </conditionalFormatting>
  <conditionalFormatting sqref="C17">
    <cfRule type="expression" priority="58" dxfId="829">
      <formula>$C$17&gt;$B$17</formula>
    </cfRule>
  </conditionalFormatting>
  <conditionalFormatting sqref="C18">
    <cfRule type="expression" priority="57" dxfId="829">
      <formula>$C$18&gt;$B$18</formula>
    </cfRule>
  </conditionalFormatting>
  <conditionalFormatting sqref="E7">
    <cfRule type="cellIs" priority="56" dxfId="829" operator="greaterThan">
      <formula>$D$7</formula>
    </cfRule>
  </conditionalFormatting>
  <conditionalFormatting sqref="E9:E17">
    <cfRule type="cellIs" priority="54" dxfId="829" operator="greaterThan">
      <formula>$D$9</formula>
    </cfRule>
  </conditionalFormatting>
  <conditionalFormatting sqref="G7">
    <cfRule type="cellIs" priority="53" dxfId="830" operator="lessThan">
      <formula>$F$7</formula>
    </cfRule>
  </conditionalFormatting>
  <conditionalFormatting sqref="G8">
    <cfRule type="cellIs" priority="48" dxfId="830" operator="lessThan">
      <formula>$F$8</formula>
    </cfRule>
    <cfRule type="cellIs" priority="52" dxfId="830" operator="lessThan">
      <formula>$F$9</formula>
    </cfRule>
  </conditionalFormatting>
  <conditionalFormatting sqref="G9">
    <cfRule type="cellIs" priority="51" dxfId="830" operator="lessThan">
      <formula>$F$10</formula>
    </cfRule>
  </conditionalFormatting>
  <conditionalFormatting sqref="G11">
    <cfRule type="cellIs" priority="5" dxfId="830" operator="lessThan">
      <formula>$F$11</formula>
    </cfRule>
    <cfRule type="cellIs" priority="50" dxfId="830" operator="lessThan">
      <formula>$F$12</formula>
    </cfRule>
  </conditionalFormatting>
  <conditionalFormatting sqref="G13">
    <cfRule type="cellIs" priority="47" dxfId="830" operator="lessThan">
      <formula>$F$13</formula>
    </cfRule>
    <cfRule type="cellIs" priority="69" dxfId="830" operator="lessThan">
      <formula>$F$14</formula>
    </cfRule>
  </conditionalFormatting>
  <conditionalFormatting sqref="G14">
    <cfRule type="cellIs" priority="46" dxfId="830" operator="lessThan">
      <formula>$F$14</formula>
    </cfRule>
  </conditionalFormatting>
  <conditionalFormatting sqref="I7">
    <cfRule type="cellIs" priority="45" dxfId="830" operator="lessThan">
      <formula>$H$7</formula>
    </cfRule>
  </conditionalFormatting>
  <conditionalFormatting sqref="I8">
    <cfRule type="cellIs" priority="44" dxfId="830" operator="lessThan">
      <formula>$H$8</formula>
    </cfRule>
  </conditionalFormatting>
  <conditionalFormatting sqref="I9">
    <cfRule type="cellIs" priority="43" dxfId="830" operator="lessThan">
      <formula>$H$9</formula>
    </cfRule>
  </conditionalFormatting>
  <conditionalFormatting sqref="I10">
    <cfRule type="cellIs" priority="42" dxfId="830" operator="lessThan">
      <formula>$H$10</formula>
    </cfRule>
  </conditionalFormatting>
  <conditionalFormatting sqref="I11">
    <cfRule type="cellIs" priority="41" dxfId="830" operator="lessThan">
      <formula>$H$11</formula>
    </cfRule>
  </conditionalFormatting>
  <conditionalFormatting sqref="I12">
    <cfRule type="cellIs" priority="40" dxfId="830" operator="lessThan">
      <formula>$H$12</formula>
    </cfRule>
  </conditionalFormatting>
  <conditionalFormatting sqref="I13">
    <cfRule type="cellIs" priority="39" dxfId="830" operator="lessThan">
      <formula>$H$13</formula>
    </cfRule>
  </conditionalFormatting>
  <conditionalFormatting sqref="I14">
    <cfRule type="cellIs" priority="38" dxfId="830" operator="lessThan">
      <formula>$H$14</formula>
    </cfRule>
  </conditionalFormatting>
  <conditionalFormatting sqref="G16">
    <cfRule type="cellIs" priority="37" dxfId="830" operator="lessThan">
      <formula>$F$16</formula>
    </cfRule>
  </conditionalFormatting>
  <conditionalFormatting sqref="G17">
    <cfRule type="cellIs" priority="36" dxfId="830" operator="lessThan">
      <formula>$F$17</formula>
    </cfRule>
  </conditionalFormatting>
  <conditionalFormatting sqref="G18">
    <cfRule type="cellIs" priority="35" dxfId="830" operator="lessThan">
      <formula>$F$18</formula>
    </cfRule>
  </conditionalFormatting>
  <conditionalFormatting sqref="I16">
    <cfRule type="cellIs" priority="34" dxfId="830" operator="lessThan">
      <formula>$H$16</formula>
    </cfRule>
  </conditionalFormatting>
  <conditionalFormatting sqref="I17">
    <cfRule type="cellIs" priority="33" dxfId="830" operator="lessThan">
      <formula>$H$17</formula>
    </cfRule>
  </conditionalFormatting>
  <conditionalFormatting sqref="I18">
    <cfRule type="cellIs" priority="32" dxfId="830" operator="lessThan">
      <formula>$H$18</formula>
    </cfRule>
  </conditionalFormatting>
  <conditionalFormatting sqref="K7">
    <cfRule type="cellIs" priority="31" dxfId="830" operator="greaterThan">
      <formula>$J$7</formula>
    </cfRule>
  </conditionalFormatting>
  <conditionalFormatting sqref="K8">
    <cfRule type="cellIs" priority="30" dxfId="830" operator="greaterThan">
      <formula>$J$8</formula>
    </cfRule>
  </conditionalFormatting>
  <conditionalFormatting sqref="K9">
    <cfRule type="cellIs" priority="29" dxfId="830" operator="greaterThan">
      <formula>$J$9</formula>
    </cfRule>
  </conditionalFormatting>
  <conditionalFormatting sqref="K10">
    <cfRule type="cellIs" priority="28" dxfId="830" operator="greaterThan">
      <formula>$J$10</formula>
    </cfRule>
  </conditionalFormatting>
  <conditionalFormatting sqref="K11">
    <cfRule type="cellIs" priority="27" dxfId="830" operator="greaterThan">
      <formula>$J$11</formula>
    </cfRule>
  </conditionalFormatting>
  <conditionalFormatting sqref="K12">
    <cfRule type="cellIs" priority="26" dxfId="830" operator="greaterThan">
      <formula>$J$12</formula>
    </cfRule>
  </conditionalFormatting>
  <conditionalFormatting sqref="K13">
    <cfRule type="cellIs" priority="25" dxfId="830" operator="greaterThan">
      <formula>$J$13</formula>
    </cfRule>
  </conditionalFormatting>
  <conditionalFormatting sqref="K14">
    <cfRule type="cellIs" priority="24" dxfId="830" operator="greaterThan">
      <formula>$J$14</formula>
    </cfRule>
  </conditionalFormatting>
  <conditionalFormatting sqref="K16">
    <cfRule type="cellIs" priority="9" dxfId="830" operator="greaterThan">
      <formula>$J$16</formula>
    </cfRule>
    <cfRule type="cellIs" priority="23" dxfId="830" operator="greaterThan">
      <formula>$J$16</formula>
    </cfRule>
  </conditionalFormatting>
  <conditionalFormatting sqref="K17">
    <cfRule type="cellIs" priority="8" dxfId="830" operator="greaterThan">
      <formula>$J$17</formula>
    </cfRule>
    <cfRule type="cellIs" priority="22" dxfId="830" operator="greaterThan">
      <formula>$J$17</formula>
    </cfRule>
  </conditionalFormatting>
  <conditionalFormatting sqref="K18">
    <cfRule type="cellIs" priority="7" dxfId="830" operator="greaterThan">
      <formula>$J$18</formula>
    </cfRule>
    <cfRule type="cellIs" priority="21" dxfId="830" operator="greaterThan">
      <formula>$J$18</formula>
    </cfRule>
  </conditionalFormatting>
  <conditionalFormatting sqref="M7">
    <cfRule type="cellIs" priority="20" dxfId="830" operator="lessThan">
      <formula>$L$7</formula>
    </cfRule>
  </conditionalFormatting>
  <conditionalFormatting sqref="M8">
    <cfRule type="cellIs" priority="19" dxfId="830" operator="lessThan">
      <formula>$L$8</formula>
    </cfRule>
  </conditionalFormatting>
  <conditionalFormatting sqref="M9">
    <cfRule type="cellIs" priority="18" dxfId="830" operator="lessThan">
      <formula>$L$9</formula>
    </cfRule>
  </conditionalFormatting>
  <conditionalFormatting sqref="M10">
    <cfRule type="cellIs" priority="17" dxfId="830" operator="lessThan">
      <formula>$L$10</formula>
    </cfRule>
  </conditionalFormatting>
  <conditionalFormatting sqref="M11">
    <cfRule type="cellIs" priority="16" dxfId="830" operator="lessThan">
      <formula>$L$11</formula>
    </cfRule>
  </conditionalFormatting>
  <conditionalFormatting sqref="M12">
    <cfRule type="cellIs" priority="15" dxfId="830" operator="lessThan">
      <formula>$L$12</formula>
    </cfRule>
  </conditionalFormatting>
  <conditionalFormatting sqref="M13">
    <cfRule type="cellIs" priority="14" dxfId="830" operator="lessThan">
      <formula>$L$13</formula>
    </cfRule>
  </conditionalFormatting>
  <conditionalFormatting sqref="M14">
    <cfRule type="cellIs" priority="13" dxfId="830" operator="lessThan">
      <formula>$L$14</formula>
    </cfRule>
  </conditionalFormatting>
  <conditionalFormatting sqref="M16">
    <cfRule type="cellIs" priority="12" dxfId="830" operator="lessThan">
      <formula>$L$16</formula>
    </cfRule>
  </conditionalFormatting>
  <conditionalFormatting sqref="M17">
    <cfRule type="cellIs" priority="11" dxfId="830" operator="lessThan">
      <formula>$L$17</formula>
    </cfRule>
  </conditionalFormatting>
  <conditionalFormatting sqref="M18">
    <cfRule type="cellIs" priority="10" dxfId="830" operator="lessThan">
      <formula>$L$18</formula>
    </cfRule>
  </conditionalFormatting>
  <conditionalFormatting sqref="G10">
    <cfRule type="cellIs" priority="6" dxfId="830" operator="lessThan">
      <formula>$F$10</formula>
    </cfRule>
  </conditionalFormatting>
  <conditionalFormatting sqref="C7">
    <cfRule type="cellIs" priority="4" dxfId="829" operator="greaterThan">
      <formula>$B$7</formula>
    </cfRule>
  </conditionalFormatting>
  <conditionalFormatting sqref="E18">
    <cfRule type="cellIs" priority="2" dxfId="831" operator="greaterThan">
      <formula>$D$18</formula>
    </cfRule>
  </conditionalFormatting>
  <conditionalFormatting sqref="G12">
    <cfRule type="cellIs" priority="1" dxfId="830" operator="lessThan">
      <formula>$F$12</formula>
    </cfRule>
  </conditionalFormatting>
  <printOptions/>
  <pageMargins left="0.25" right="0.25" top="0.75" bottom="0.75" header="0.3" footer="0.3"/>
  <pageSetup fitToHeight="0" fitToWidth="1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M18"/>
  <sheetViews>
    <sheetView zoomScalePageLayoutView="0" workbookViewId="0" topLeftCell="A3">
      <selection activeCell="K18" sqref="K18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22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316.6666666666667</v>
      </c>
      <c r="C7" s="7">
        <v>334</v>
      </c>
      <c r="D7" s="19">
        <v>63.333333333333336</v>
      </c>
      <c r="E7" s="7">
        <v>63</v>
      </c>
      <c r="F7" s="19">
        <v>738.6666666666666</v>
      </c>
      <c r="G7" s="7">
        <v>739</v>
      </c>
      <c r="H7" s="19">
        <v>412.6666666666667</v>
      </c>
      <c r="I7" s="7">
        <v>456</v>
      </c>
      <c r="J7" s="19">
        <v>128.66666666666666</v>
      </c>
      <c r="K7" s="7">
        <v>64</v>
      </c>
      <c r="L7" s="7">
        <v>3397</v>
      </c>
      <c r="M7" s="8"/>
    </row>
    <row r="8" spans="1:13" ht="15">
      <c r="A8" s="9" t="s">
        <v>10</v>
      </c>
      <c r="B8" s="20">
        <v>74.66666666666667</v>
      </c>
      <c r="C8" s="1">
        <v>88</v>
      </c>
      <c r="D8" s="20">
        <v>14.666666666666666</v>
      </c>
      <c r="E8" s="1">
        <v>23</v>
      </c>
      <c r="F8" s="20">
        <v>181.33333333333334</v>
      </c>
      <c r="G8" s="1">
        <v>181</v>
      </c>
      <c r="H8" s="20">
        <v>101.33333333333333</v>
      </c>
      <c r="I8" s="1">
        <v>99</v>
      </c>
      <c r="J8" s="20">
        <v>31.333333333333332</v>
      </c>
      <c r="K8" s="1">
        <v>17</v>
      </c>
      <c r="L8" s="1">
        <v>754</v>
      </c>
      <c r="M8" s="10"/>
    </row>
    <row r="9" spans="1:13" ht="15">
      <c r="A9" s="9" t="s">
        <v>11</v>
      </c>
      <c r="B9" s="20">
        <v>38</v>
      </c>
      <c r="C9" s="1">
        <v>35</v>
      </c>
      <c r="D9" s="20">
        <v>7.333333333333333</v>
      </c>
      <c r="E9" s="1">
        <v>7</v>
      </c>
      <c r="F9" s="20">
        <v>88.66666666666667</v>
      </c>
      <c r="G9" s="1">
        <v>56</v>
      </c>
      <c r="H9" s="20">
        <v>50</v>
      </c>
      <c r="I9" s="1">
        <v>32</v>
      </c>
      <c r="J9" s="20">
        <v>16</v>
      </c>
      <c r="K9" s="1">
        <v>10</v>
      </c>
      <c r="L9" s="1">
        <v>227</v>
      </c>
      <c r="M9" s="10"/>
    </row>
    <row r="10" spans="1:13" ht="15">
      <c r="A10" s="9" t="s">
        <v>12</v>
      </c>
      <c r="B10" s="20">
        <v>41.333333333333336</v>
      </c>
      <c r="C10" s="1">
        <v>62</v>
      </c>
      <c r="D10" s="20">
        <v>8</v>
      </c>
      <c r="E10" s="1">
        <v>9</v>
      </c>
      <c r="F10" s="20">
        <v>100</v>
      </c>
      <c r="G10" s="1">
        <v>119</v>
      </c>
      <c r="H10" s="20">
        <v>56</v>
      </c>
      <c r="I10" s="1">
        <v>76</v>
      </c>
      <c r="J10" s="20">
        <v>18</v>
      </c>
      <c r="K10" s="1">
        <v>9</v>
      </c>
      <c r="L10" s="1">
        <v>828</v>
      </c>
      <c r="M10" s="10"/>
    </row>
    <row r="11" spans="1:13" ht="15">
      <c r="A11" s="9" t="s">
        <v>13</v>
      </c>
      <c r="B11" s="20">
        <v>86.66666666666667</v>
      </c>
      <c r="C11" s="1">
        <v>111</v>
      </c>
      <c r="D11" s="20">
        <v>17.333333333333332</v>
      </c>
      <c r="E11" s="1">
        <v>19</v>
      </c>
      <c r="F11" s="20">
        <v>206</v>
      </c>
      <c r="G11" s="1">
        <v>247</v>
      </c>
      <c r="H11" s="20">
        <v>115.33333333333333</v>
      </c>
      <c r="I11" s="1">
        <v>158</v>
      </c>
      <c r="J11" s="20">
        <v>41.333333333333336</v>
      </c>
      <c r="K11" s="1">
        <v>21</v>
      </c>
      <c r="L11" s="1">
        <v>1151</v>
      </c>
      <c r="M11" s="10"/>
    </row>
    <row r="12" spans="1:13" ht="15">
      <c r="A12" s="9" t="s">
        <v>14</v>
      </c>
      <c r="B12" s="20">
        <v>26</v>
      </c>
      <c r="C12" s="1">
        <v>19</v>
      </c>
      <c r="D12" s="20">
        <v>5.333333333333333</v>
      </c>
      <c r="E12" s="1">
        <v>2</v>
      </c>
      <c r="F12" s="20">
        <v>64</v>
      </c>
      <c r="G12" s="1">
        <v>71</v>
      </c>
      <c r="H12" s="20">
        <v>36</v>
      </c>
      <c r="I12" s="1">
        <v>45</v>
      </c>
      <c r="J12" s="20">
        <v>10</v>
      </c>
      <c r="K12" s="1">
        <v>5</v>
      </c>
      <c r="L12" s="1">
        <v>157</v>
      </c>
      <c r="M12" s="10"/>
    </row>
    <row r="13" spans="1:13" ht="15">
      <c r="A13" s="9" t="s">
        <v>15</v>
      </c>
      <c r="B13" s="20">
        <v>30</v>
      </c>
      <c r="C13" s="1">
        <v>10</v>
      </c>
      <c r="D13" s="20">
        <v>6</v>
      </c>
      <c r="E13" s="1">
        <v>1</v>
      </c>
      <c r="F13" s="20">
        <v>74.66666666666667</v>
      </c>
      <c r="G13" s="1">
        <v>24</v>
      </c>
      <c r="H13" s="20">
        <v>42</v>
      </c>
      <c r="I13" s="1">
        <v>16</v>
      </c>
      <c r="J13" s="20">
        <v>12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3.3333333333333335</v>
      </c>
      <c r="C14" s="1">
        <v>10</v>
      </c>
      <c r="D14" s="20">
        <v>0.6666666666666666</v>
      </c>
      <c r="E14" s="1">
        <v>2</v>
      </c>
      <c r="F14" s="20">
        <v>16.666666666666668</v>
      </c>
      <c r="G14" s="1">
        <v>34</v>
      </c>
      <c r="H14" s="20">
        <v>9.333333333333334</v>
      </c>
      <c r="I14" s="1">
        <v>26</v>
      </c>
      <c r="J14" s="20">
        <v>5.333333333333333</v>
      </c>
      <c r="K14" s="1">
        <v>1</v>
      </c>
      <c r="L14" s="1">
        <v>100</v>
      </c>
      <c r="M14" s="10"/>
    </row>
    <row r="15" spans="1:13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75.33333333333333</v>
      </c>
      <c r="C16" s="1">
        <v>89</v>
      </c>
      <c r="D16" s="20">
        <v>15.333333333333334</v>
      </c>
      <c r="E16" s="1">
        <v>23</v>
      </c>
      <c r="F16" s="20">
        <v>176.66666666666666</v>
      </c>
      <c r="G16" s="1">
        <v>159</v>
      </c>
      <c r="H16" s="20">
        <v>98.66666666666667</v>
      </c>
      <c r="I16" s="1">
        <v>95</v>
      </c>
      <c r="J16" s="20">
        <v>31.333333333333332</v>
      </c>
      <c r="K16" s="1">
        <v>16</v>
      </c>
      <c r="L16" s="1">
        <v>785</v>
      </c>
      <c r="M16" s="10"/>
    </row>
    <row r="17" spans="1:13" ht="15">
      <c r="A17" s="9" t="s">
        <v>18</v>
      </c>
      <c r="B17" s="20">
        <v>35.333333333333336</v>
      </c>
      <c r="C17" s="1">
        <v>34</v>
      </c>
      <c r="D17" s="20">
        <v>7.333333333333333</v>
      </c>
      <c r="E17" s="1">
        <v>11</v>
      </c>
      <c r="F17" s="20">
        <v>82</v>
      </c>
      <c r="G17" s="1">
        <v>57</v>
      </c>
      <c r="H17" s="20">
        <v>46</v>
      </c>
      <c r="I17" s="1">
        <v>33</v>
      </c>
      <c r="J17" s="20">
        <v>11.333333333333334</v>
      </c>
      <c r="K17" s="1">
        <v>4</v>
      </c>
      <c r="L17" s="1">
        <v>216</v>
      </c>
      <c r="M17" s="10"/>
    </row>
    <row r="18" spans="1:13" ht="15.75" thickBot="1">
      <c r="A18" s="11" t="s">
        <v>19</v>
      </c>
      <c r="B18" s="21">
        <v>38</v>
      </c>
      <c r="C18" s="2">
        <v>26</v>
      </c>
      <c r="D18" s="21">
        <v>7.333333333333333</v>
      </c>
      <c r="E18" s="2">
        <v>10</v>
      </c>
      <c r="F18" s="21">
        <v>89.33333333333333</v>
      </c>
      <c r="G18" s="2">
        <v>79</v>
      </c>
      <c r="H18" s="21">
        <v>50</v>
      </c>
      <c r="I18" s="2">
        <v>42</v>
      </c>
      <c r="J18" s="21">
        <v>13.333333333333334</v>
      </c>
      <c r="K18" s="2">
        <v>10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829">
      <formula>$B$6&lt;$A$6</formula>
    </cfRule>
  </conditionalFormatting>
  <conditionalFormatting sqref="C8">
    <cfRule type="expression" priority="64" dxfId="829">
      <formula>$C$8&gt;$B$8</formula>
    </cfRule>
  </conditionalFormatting>
  <conditionalFormatting sqref="E8">
    <cfRule type="cellIs" priority="52" dxfId="829" operator="greaterThan">
      <formula>$D$8</formula>
    </cfRule>
    <cfRule type="expression" priority="63" dxfId="829">
      <formula>$E$8&gt;$D$8</formula>
    </cfRule>
  </conditionalFormatting>
  <conditionalFormatting sqref="C9">
    <cfRule type="expression" priority="62" dxfId="829">
      <formula>$C$9&gt;$B$9</formula>
    </cfRule>
  </conditionalFormatting>
  <conditionalFormatting sqref="C10">
    <cfRule type="expression" priority="61" dxfId="829">
      <formula>$C$10&gt;$B$10</formula>
    </cfRule>
  </conditionalFormatting>
  <conditionalFormatting sqref="C11">
    <cfRule type="expression" priority="60" dxfId="829">
      <formula>$C$11&gt;$B$11</formula>
    </cfRule>
  </conditionalFormatting>
  <conditionalFormatting sqref="C12">
    <cfRule type="expression" priority="59" dxfId="829">
      <formula>$C$12&gt;$B$12</formula>
    </cfRule>
  </conditionalFormatting>
  <conditionalFormatting sqref="C13">
    <cfRule type="expression" priority="58" dxfId="829">
      <formula>$C$13&gt;$B$13</formula>
    </cfRule>
  </conditionalFormatting>
  <conditionalFormatting sqref="C14">
    <cfRule type="expression" priority="57" dxfId="829">
      <formula>$C$14&gt;$B$14</formula>
    </cfRule>
  </conditionalFormatting>
  <conditionalFormatting sqref="C16">
    <cfRule type="expression" priority="56" dxfId="829">
      <formula>$C$16&gt;$B$16</formula>
    </cfRule>
  </conditionalFormatting>
  <conditionalFormatting sqref="C17">
    <cfRule type="expression" priority="55" dxfId="829">
      <formula>$C$17&gt;$B$17</formula>
    </cfRule>
  </conditionalFormatting>
  <conditionalFormatting sqref="C18">
    <cfRule type="expression" priority="54" dxfId="829">
      <formula>$C$18&gt;$B$18</formula>
    </cfRule>
  </conditionalFormatting>
  <conditionalFormatting sqref="E7">
    <cfRule type="cellIs" priority="53" dxfId="829" operator="greaterThan">
      <formula>$D$7</formula>
    </cfRule>
  </conditionalFormatting>
  <conditionalFormatting sqref="E9:E18">
    <cfRule type="cellIs" priority="51" dxfId="829" operator="greaterThan">
      <formula>$D$9</formula>
    </cfRule>
  </conditionalFormatting>
  <conditionalFormatting sqref="G7">
    <cfRule type="cellIs" priority="50" dxfId="830" operator="lessThan">
      <formula>$F$7</formula>
    </cfRule>
  </conditionalFormatting>
  <conditionalFormatting sqref="G8">
    <cfRule type="cellIs" priority="45" dxfId="830" operator="lessThan">
      <formula>$F$8</formula>
    </cfRule>
    <cfRule type="cellIs" priority="49" dxfId="830" operator="lessThan">
      <formula>$F$9</formula>
    </cfRule>
  </conditionalFormatting>
  <conditionalFormatting sqref="G9">
    <cfRule type="cellIs" priority="48" dxfId="830" operator="lessThan">
      <formula>$F$10</formula>
    </cfRule>
  </conditionalFormatting>
  <conditionalFormatting sqref="G11">
    <cfRule type="cellIs" priority="2" dxfId="830" operator="lessThan">
      <formula>$F$11</formula>
    </cfRule>
    <cfRule type="cellIs" priority="47" dxfId="830" operator="lessThan">
      <formula>$F$12</formula>
    </cfRule>
  </conditionalFormatting>
  <conditionalFormatting sqref="G12">
    <cfRule type="cellIs" priority="46" dxfId="830" operator="lessThan">
      <formula>$F$13</formula>
    </cfRule>
  </conditionalFormatting>
  <conditionalFormatting sqref="G13">
    <cfRule type="cellIs" priority="44" dxfId="830" operator="lessThan">
      <formula>$F$13</formula>
    </cfRule>
    <cfRule type="cellIs" priority="66" dxfId="830" operator="lessThan">
      <formula>$F$14</formula>
    </cfRule>
  </conditionalFormatting>
  <conditionalFormatting sqref="G14">
    <cfRule type="cellIs" priority="43" dxfId="830" operator="lessThan">
      <formula>$F$14</formula>
    </cfRule>
  </conditionalFormatting>
  <conditionalFormatting sqref="I7">
    <cfRule type="cellIs" priority="42" dxfId="830" operator="lessThan">
      <formula>$H$7</formula>
    </cfRule>
  </conditionalFormatting>
  <conditionalFormatting sqref="I8">
    <cfRule type="cellIs" priority="41" dxfId="830" operator="lessThan">
      <formula>$H$8</formula>
    </cfRule>
  </conditionalFormatting>
  <conditionalFormatting sqref="I9">
    <cfRule type="cellIs" priority="40" dxfId="830" operator="lessThan">
      <formula>$H$9</formula>
    </cfRule>
  </conditionalFormatting>
  <conditionalFormatting sqref="I10">
    <cfRule type="cellIs" priority="39" dxfId="830" operator="lessThan">
      <formula>$H$10</formula>
    </cfRule>
  </conditionalFormatting>
  <conditionalFormatting sqref="I11">
    <cfRule type="cellIs" priority="38" dxfId="830" operator="lessThan">
      <formula>$H$11</formula>
    </cfRule>
  </conditionalFormatting>
  <conditionalFormatting sqref="I12">
    <cfRule type="cellIs" priority="37" dxfId="830" operator="lessThan">
      <formula>$H$12</formula>
    </cfRule>
  </conditionalFormatting>
  <conditionalFormatting sqref="I13">
    <cfRule type="cellIs" priority="36" dxfId="830" operator="lessThan">
      <formula>$H$13</formula>
    </cfRule>
  </conditionalFormatting>
  <conditionalFormatting sqref="I14">
    <cfRule type="cellIs" priority="35" dxfId="830" operator="lessThan">
      <formula>$H$14</formula>
    </cfRule>
  </conditionalFormatting>
  <conditionalFormatting sqref="G16">
    <cfRule type="cellIs" priority="34" dxfId="830" operator="lessThan">
      <formula>$F$16</formula>
    </cfRule>
  </conditionalFormatting>
  <conditionalFormatting sqref="G17">
    <cfRule type="cellIs" priority="33" dxfId="830" operator="lessThan">
      <formula>$F$17</formula>
    </cfRule>
  </conditionalFormatting>
  <conditionalFormatting sqref="G18">
    <cfRule type="cellIs" priority="32" dxfId="830" operator="lessThan">
      <formula>$F$18</formula>
    </cfRule>
  </conditionalFormatting>
  <conditionalFormatting sqref="I16">
    <cfRule type="cellIs" priority="31" dxfId="830" operator="lessThan">
      <formula>$H$16</formula>
    </cfRule>
  </conditionalFormatting>
  <conditionalFormatting sqref="I17">
    <cfRule type="cellIs" priority="30" dxfId="830" operator="lessThan">
      <formula>$H$17</formula>
    </cfRule>
  </conditionalFormatting>
  <conditionalFormatting sqref="I18">
    <cfRule type="cellIs" priority="29" dxfId="830" operator="lessThan">
      <formula>$H$18</formula>
    </cfRule>
  </conditionalFormatting>
  <conditionalFormatting sqref="K7">
    <cfRule type="cellIs" priority="28" dxfId="830" operator="greaterThan">
      <formula>$J$7</formula>
    </cfRule>
  </conditionalFormatting>
  <conditionalFormatting sqref="K8">
    <cfRule type="cellIs" priority="27" dxfId="830" operator="greaterThan">
      <formula>$J$8</formula>
    </cfRule>
  </conditionalFormatting>
  <conditionalFormatting sqref="K9">
    <cfRule type="cellIs" priority="26" dxfId="830" operator="greaterThan">
      <formula>$J$9</formula>
    </cfRule>
  </conditionalFormatting>
  <conditionalFormatting sqref="K10">
    <cfRule type="cellIs" priority="25" dxfId="830" operator="greaterThan">
      <formula>$J$10</formula>
    </cfRule>
  </conditionalFormatting>
  <conditionalFormatting sqref="K11">
    <cfRule type="cellIs" priority="24" dxfId="830" operator="greaterThan">
      <formula>$J$11</formula>
    </cfRule>
  </conditionalFormatting>
  <conditionalFormatting sqref="K12">
    <cfRule type="cellIs" priority="23" dxfId="830" operator="greaterThan">
      <formula>$J$12</formula>
    </cfRule>
  </conditionalFormatting>
  <conditionalFormatting sqref="K13">
    <cfRule type="cellIs" priority="22" dxfId="830" operator="greaterThan">
      <formula>$J$13</formula>
    </cfRule>
  </conditionalFormatting>
  <conditionalFormatting sqref="K14">
    <cfRule type="cellIs" priority="21" dxfId="830" operator="greaterThan">
      <formula>$J$14</formula>
    </cfRule>
  </conditionalFormatting>
  <conditionalFormatting sqref="K16">
    <cfRule type="cellIs" priority="6" dxfId="830" operator="greaterThan">
      <formula>$J$16</formula>
    </cfRule>
    <cfRule type="cellIs" priority="20" dxfId="830" operator="greaterThan">
      <formula>$J$16</formula>
    </cfRule>
  </conditionalFormatting>
  <conditionalFormatting sqref="K17">
    <cfRule type="cellIs" priority="5" dxfId="830" operator="greaterThan">
      <formula>$J$17</formula>
    </cfRule>
    <cfRule type="cellIs" priority="19" dxfId="830" operator="greaterThan">
      <formula>$J$17</formula>
    </cfRule>
  </conditionalFormatting>
  <conditionalFormatting sqref="K18">
    <cfRule type="cellIs" priority="4" dxfId="830" operator="greaterThan">
      <formula>$J$18</formula>
    </cfRule>
    <cfRule type="cellIs" priority="18" dxfId="830" operator="greaterThan">
      <formula>$J$18</formula>
    </cfRule>
  </conditionalFormatting>
  <conditionalFormatting sqref="M7">
    <cfRule type="cellIs" priority="17" dxfId="830" operator="lessThan">
      <formula>$L$7</formula>
    </cfRule>
  </conditionalFormatting>
  <conditionalFormatting sqref="M8">
    <cfRule type="cellIs" priority="16" dxfId="830" operator="lessThan">
      <formula>$L$8</formula>
    </cfRule>
  </conditionalFormatting>
  <conditionalFormatting sqref="M9">
    <cfRule type="cellIs" priority="15" dxfId="830" operator="lessThan">
      <formula>$L$9</formula>
    </cfRule>
  </conditionalFormatting>
  <conditionalFormatting sqref="M10">
    <cfRule type="cellIs" priority="14" dxfId="830" operator="lessThan">
      <formula>$L$10</formula>
    </cfRule>
  </conditionalFormatting>
  <conditionalFormatting sqref="M11">
    <cfRule type="cellIs" priority="13" dxfId="830" operator="lessThan">
      <formula>$L$11</formula>
    </cfRule>
  </conditionalFormatting>
  <conditionalFormatting sqref="M12">
    <cfRule type="cellIs" priority="12" dxfId="830" operator="lessThan">
      <formula>$L$12</formula>
    </cfRule>
  </conditionalFormatting>
  <conditionalFormatting sqref="M13">
    <cfRule type="cellIs" priority="11" dxfId="830" operator="lessThan">
      <formula>$L$13</formula>
    </cfRule>
  </conditionalFormatting>
  <conditionalFormatting sqref="M14">
    <cfRule type="cellIs" priority="10" dxfId="830" operator="lessThan">
      <formula>$L$14</formula>
    </cfRule>
  </conditionalFormatting>
  <conditionalFormatting sqref="M16">
    <cfRule type="cellIs" priority="9" dxfId="830" operator="lessThan">
      <formula>$L$16</formula>
    </cfRule>
  </conditionalFormatting>
  <conditionalFormatting sqref="M17">
    <cfRule type="cellIs" priority="8" dxfId="830" operator="lessThan">
      <formula>$L$17</formula>
    </cfRule>
  </conditionalFormatting>
  <conditionalFormatting sqref="M18">
    <cfRule type="cellIs" priority="7" dxfId="830" operator="lessThan">
      <formula>$L$18</formula>
    </cfRule>
  </conditionalFormatting>
  <conditionalFormatting sqref="G10">
    <cfRule type="cellIs" priority="3" dxfId="830" operator="lessThan">
      <formula>$F$10</formula>
    </cfRule>
  </conditionalFormatting>
  <conditionalFormatting sqref="C7">
    <cfRule type="cellIs" priority="1" dxfId="829" operator="greaterThan">
      <formula>$B$7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4:M1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23</v>
      </c>
    </row>
    <row r="5" spans="1:13" ht="57.75" customHeight="1">
      <c r="A5" s="40" t="s">
        <v>0</v>
      </c>
      <c r="B5" s="42" t="s">
        <v>3</v>
      </c>
      <c r="C5" s="42"/>
      <c r="D5" s="42" t="s">
        <v>4</v>
      </c>
      <c r="E5" s="42"/>
      <c r="F5" s="42" t="s">
        <v>5</v>
      </c>
      <c r="G5" s="42"/>
      <c r="H5" s="42" t="s">
        <v>6</v>
      </c>
      <c r="I5" s="42"/>
      <c r="J5" s="42" t="s">
        <v>7</v>
      </c>
      <c r="K5" s="42"/>
      <c r="L5" s="42" t="s">
        <v>8</v>
      </c>
      <c r="M5" s="43"/>
    </row>
    <row r="6" spans="1:13" ht="15.75" thickBot="1">
      <c r="A6" s="4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v>356.25</v>
      </c>
      <c r="C7" s="7">
        <v>367</v>
      </c>
      <c r="D7" s="19">
        <v>71.25</v>
      </c>
      <c r="E7" s="7">
        <v>69</v>
      </c>
      <c r="F7" s="19">
        <v>831</v>
      </c>
      <c r="G7" s="7">
        <v>834</v>
      </c>
      <c r="H7" s="19">
        <v>464.25</v>
      </c>
      <c r="I7" s="7">
        <v>512</v>
      </c>
      <c r="J7" s="19">
        <v>144.75</v>
      </c>
      <c r="K7" s="7">
        <v>64</v>
      </c>
      <c r="L7" s="7">
        <v>3397</v>
      </c>
      <c r="M7" s="8"/>
    </row>
    <row r="8" spans="1:13" ht="15">
      <c r="A8" s="9" t="s">
        <v>10</v>
      </c>
      <c r="B8" s="20">
        <v>84</v>
      </c>
      <c r="C8" s="1">
        <v>88</v>
      </c>
      <c r="D8" s="20">
        <v>16.5</v>
      </c>
      <c r="E8" s="1">
        <v>24</v>
      </c>
      <c r="F8" s="20">
        <v>204</v>
      </c>
      <c r="G8" s="1">
        <v>200</v>
      </c>
      <c r="H8" s="20">
        <v>114</v>
      </c>
      <c r="I8" s="1">
        <v>109</v>
      </c>
      <c r="J8" s="20">
        <v>35.25</v>
      </c>
      <c r="K8" s="1">
        <v>17</v>
      </c>
      <c r="L8" s="1">
        <v>754</v>
      </c>
      <c r="M8" s="10"/>
    </row>
    <row r="9" spans="1:13" ht="15">
      <c r="A9" s="9" t="s">
        <v>11</v>
      </c>
      <c r="B9" s="20">
        <v>42.75</v>
      </c>
      <c r="C9" s="1">
        <v>35</v>
      </c>
      <c r="D9" s="20">
        <v>8.25</v>
      </c>
      <c r="E9" s="1">
        <v>7</v>
      </c>
      <c r="F9" s="20">
        <v>99.75</v>
      </c>
      <c r="G9" s="1">
        <v>66</v>
      </c>
      <c r="H9" s="20">
        <v>56.25</v>
      </c>
      <c r="I9" s="1">
        <v>39</v>
      </c>
      <c r="J9" s="20">
        <v>18</v>
      </c>
      <c r="K9" s="1">
        <v>10</v>
      </c>
      <c r="L9" s="1">
        <v>227</v>
      </c>
      <c r="M9" s="10"/>
    </row>
    <row r="10" spans="1:13" ht="15">
      <c r="A10" s="9" t="s">
        <v>12</v>
      </c>
      <c r="B10" s="20">
        <v>46.5</v>
      </c>
      <c r="C10" s="1">
        <v>67</v>
      </c>
      <c r="D10" s="20">
        <v>9</v>
      </c>
      <c r="E10" s="1">
        <v>11</v>
      </c>
      <c r="F10" s="20">
        <v>112.5</v>
      </c>
      <c r="G10" s="1">
        <v>138</v>
      </c>
      <c r="H10" s="20">
        <v>63</v>
      </c>
      <c r="I10" s="1">
        <v>89</v>
      </c>
      <c r="J10" s="20">
        <v>20.25</v>
      </c>
      <c r="K10" s="1">
        <v>10</v>
      </c>
      <c r="L10" s="1">
        <v>828</v>
      </c>
      <c r="M10" s="10"/>
    </row>
    <row r="11" spans="1:13" ht="15">
      <c r="A11" s="9" t="s">
        <v>13</v>
      </c>
      <c r="B11" s="20">
        <v>97.5</v>
      </c>
      <c r="C11" s="1">
        <v>115</v>
      </c>
      <c r="D11" s="20">
        <v>19.5</v>
      </c>
      <c r="E11" s="1">
        <v>21</v>
      </c>
      <c r="F11" s="20">
        <v>231.75</v>
      </c>
      <c r="G11" s="1">
        <v>271</v>
      </c>
      <c r="H11" s="20">
        <v>129.75</v>
      </c>
      <c r="I11" s="1">
        <v>172</v>
      </c>
      <c r="J11" s="20">
        <v>46.5</v>
      </c>
      <c r="K11" s="1">
        <v>21</v>
      </c>
      <c r="L11" s="1">
        <v>1151</v>
      </c>
      <c r="M11" s="10"/>
    </row>
    <row r="12" spans="1:13" ht="15">
      <c r="A12" s="9" t="s">
        <v>14</v>
      </c>
      <c r="B12" s="20">
        <v>29.25</v>
      </c>
      <c r="C12" s="1">
        <v>19</v>
      </c>
      <c r="D12" s="20">
        <v>6</v>
      </c>
      <c r="E12" s="1">
        <v>3</v>
      </c>
      <c r="F12" s="20">
        <v>72</v>
      </c>
      <c r="G12" s="1">
        <v>74</v>
      </c>
      <c r="H12" s="20">
        <v>40.5</v>
      </c>
      <c r="I12" s="1">
        <v>47</v>
      </c>
      <c r="J12" s="20">
        <v>11.25</v>
      </c>
      <c r="K12" s="1">
        <v>5</v>
      </c>
      <c r="L12" s="1">
        <v>157</v>
      </c>
      <c r="M12" s="10"/>
    </row>
    <row r="13" spans="1:13" ht="15">
      <c r="A13" s="9" t="s">
        <v>15</v>
      </c>
      <c r="B13" s="20">
        <v>33.75</v>
      </c>
      <c r="C13" s="1">
        <v>10</v>
      </c>
      <c r="D13" s="20">
        <v>6.75</v>
      </c>
      <c r="E13" s="1">
        <v>1</v>
      </c>
      <c r="F13" s="20">
        <v>84</v>
      </c>
      <c r="G13" s="1">
        <v>26</v>
      </c>
      <c r="H13" s="20">
        <v>47.25</v>
      </c>
      <c r="I13" s="1">
        <v>16</v>
      </c>
      <c r="J13" s="20">
        <v>13.5</v>
      </c>
      <c r="K13" s="1">
        <v>1</v>
      </c>
      <c r="L13" s="1">
        <v>280</v>
      </c>
      <c r="M13" s="10"/>
    </row>
    <row r="14" spans="1:13" ht="15">
      <c r="A14" s="9" t="s">
        <v>16</v>
      </c>
      <c r="B14" s="20">
        <v>3.75</v>
      </c>
      <c r="C14" s="1">
        <v>10</v>
      </c>
      <c r="D14" s="20">
        <v>0.75</v>
      </c>
      <c r="E14" s="1">
        <v>2</v>
      </c>
      <c r="F14" s="20">
        <v>18.75</v>
      </c>
      <c r="G14" s="1">
        <v>41</v>
      </c>
      <c r="H14" s="20">
        <v>10.5</v>
      </c>
      <c r="I14" s="1">
        <v>32</v>
      </c>
      <c r="J14" s="20">
        <v>6</v>
      </c>
      <c r="K14" s="1">
        <v>1</v>
      </c>
      <c r="L14" s="1">
        <v>100</v>
      </c>
      <c r="M14" s="10"/>
    </row>
    <row r="15" spans="1:13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v>84.75</v>
      </c>
      <c r="C16" s="1">
        <v>89</v>
      </c>
      <c r="D16" s="20">
        <v>17.25</v>
      </c>
      <c r="E16" s="1">
        <v>28</v>
      </c>
      <c r="F16" s="20">
        <v>198.75</v>
      </c>
      <c r="G16" s="1">
        <v>190</v>
      </c>
      <c r="H16" s="20">
        <v>111</v>
      </c>
      <c r="I16" s="1">
        <v>114</v>
      </c>
      <c r="J16" s="20">
        <v>35.25</v>
      </c>
      <c r="K16" s="1">
        <v>18</v>
      </c>
      <c r="L16" s="1">
        <v>785</v>
      </c>
      <c r="M16" s="10"/>
    </row>
    <row r="17" spans="1:13" ht="15">
      <c r="A17" s="9" t="s">
        <v>18</v>
      </c>
      <c r="B17" s="20">
        <v>39.75</v>
      </c>
      <c r="C17" s="1">
        <v>34</v>
      </c>
      <c r="D17" s="20">
        <v>8.25</v>
      </c>
      <c r="E17" s="1">
        <v>12</v>
      </c>
      <c r="F17" s="20">
        <v>92.25</v>
      </c>
      <c r="G17" s="1">
        <v>59</v>
      </c>
      <c r="H17" s="20">
        <v>51.75</v>
      </c>
      <c r="I17" s="1">
        <v>35</v>
      </c>
      <c r="J17" s="20">
        <v>12.75</v>
      </c>
      <c r="K17" s="1">
        <v>5</v>
      </c>
      <c r="L17" s="1">
        <v>216</v>
      </c>
      <c r="M17" s="10"/>
    </row>
    <row r="18" spans="1:13" ht="15.75" thickBot="1">
      <c r="A18" s="11" t="s">
        <v>19</v>
      </c>
      <c r="B18" s="21">
        <v>42.75</v>
      </c>
      <c r="C18" s="2">
        <v>32</v>
      </c>
      <c r="D18" s="21">
        <v>8.25</v>
      </c>
      <c r="E18" s="2">
        <v>10</v>
      </c>
      <c r="F18" s="21">
        <v>100.5</v>
      </c>
      <c r="G18" s="2">
        <v>86</v>
      </c>
      <c r="H18" s="21">
        <v>56.25</v>
      </c>
      <c r="I18" s="2">
        <v>47</v>
      </c>
      <c r="J18" s="21">
        <v>15</v>
      </c>
      <c r="K18" s="2">
        <v>13</v>
      </c>
      <c r="L18" s="2">
        <v>357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829">
      <formula>$B$6&lt;$A$6</formula>
    </cfRule>
  </conditionalFormatting>
  <conditionalFormatting sqref="C8">
    <cfRule type="expression" priority="64" dxfId="829">
      <formula>$C$8&gt;$B$8</formula>
    </cfRule>
  </conditionalFormatting>
  <conditionalFormatting sqref="E8">
    <cfRule type="cellIs" priority="52" dxfId="829" operator="greaterThan">
      <formula>$D$8</formula>
    </cfRule>
    <cfRule type="expression" priority="63" dxfId="829">
      <formula>$E$8&gt;$D$8</formula>
    </cfRule>
  </conditionalFormatting>
  <conditionalFormatting sqref="C9">
    <cfRule type="expression" priority="62" dxfId="829">
      <formula>$C$9&gt;$B$9</formula>
    </cfRule>
  </conditionalFormatting>
  <conditionalFormatting sqref="C10">
    <cfRule type="expression" priority="61" dxfId="829">
      <formula>$C$10&gt;$B$10</formula>
    </cfRule>
  </conditionalFormatting>
  <conditionalFormatting sqref="C11">
    <cfRule type="expression" priority="60" dxfId="829">
      <formula>$C$11&gt;$B$11</formula>
    </cfRule>
  </conditionalFormatting>
  <conditionalFormatting sqref="C12">
    <cfRule type="expression" priority="59" dxfId="829">
      <formula>$C$12&gt;$B$12</formula>
    </cfRule>
  </conditionalFormatting>
  <conditionalFormatting sqref="C13">
    <cfRule type="expression" priority="58" dxfId="829">
      <formula>$C$13&gt;$B$13</formula>
    </cfRule>
  </conditionalFormatting>
  <conditionalFormatting sqref="C14">
    <cfRule type="expression" priority="57" dxfId="829">
      <formula>$C$14&gt;$B$14</formula>
    </cfRule>
  </conditionalFormatting>
  <conditionalFormatting sqref="C16">
    <cfRule type="expression" priority="56" dxfId="829">
      <formula>$C$16&gt;$B$16</formula>
    </cfRule>
  </conditionalFormatting>
  <conditionalFormatting sqref="C17">
    <cfRule type="expression" priority="55" dxfId="829">
      <formula>$C$17&gt;$B$17</formula>
    </cfRule>
  </conditionalFormatting>
  <conditionalFormatting sqref="C18">
    <cfRule type="expression" priority="54" dxfId="829">
      <formula>$C$18&gt;$B$18</formula>
    </cfRule>
  </conditionalFormatting>
  <conditionalFormatting sqref="E7">
    <cfRule type="cellIs" priority="53" dxfId="829" operator="greaterThan">
      <formula>$D$7</formula>
    </cfRule>
  </conditionalFormatting>
  <conditionalFormatting sqref="E9:E18">
    <cfRule type="cellIs" priority="51" dxfId="829" operator="greaterThan">
      <formula>$D$9</formula>
    </cfRule>
  </conditionalFormatting>
  <conditionalFormatting sqref="G7">
    <cfRule type="cellIs" priority="50" dxfId="830" operator="lessThan">
      <formula>$F$7</formula>
    </cfRule>
  </conditionalFormatting>
  <conditionalFormatting sqref="G8">
    <cfRule type="cellIs" priority="45" dxfId="830" operator="lessThan">
      <formula>$F$8</formula>
    </cfRule>
    <cfRule type="cellIs" priority="49" dxfId="830" operator="lessThan">
      <formula>$F$9</formula>
    </cfRule>
  </conditionalFormatting>
  <conditionalFormatting sqref="G9">
    <cfRule type="cellIs" priority="48" dxfId="830" operator="lessThan">
      <formula>$F$10</formula>
    </cfRule>
  </conditionalFormatting>
  <conditionalFormatting sqref="G11">
    <cfRule type="cellIs" priority="2" dxfId="830" operator="lessThan">
      <formula>$F$11</formula>
    </cfRule>
    <cfRule type="cellIs" priority="47" dxfId="830" operator="lessThan">
      <formula>$F$12</formula>
    </cfRule>
  </conditionalFormatting>
  <conditionalFormatting sqref="G12">
    <cfRule type="cellIs" priority="46" dxfId="830" operator="lessThan">
      <formula>$F$13</formula>
    </cfRule>
  </conditionalFormatting>
  <conditionalFormatting sqref="G13">
    <cfRule type="cellIs" priority="44" dxfId="830" operator="lessThan">
      <formula>$F$13</formula>
    </cfRule>
    <cfRule type="cellIs" priority="66" dxfId="830" operator="lessThan">
      <formula>$F$14</formula>
    </cfRule>
  </conditionalFormatting>
  <conditionalFormatting sqref="G14">
    <cfRule type="cellIs" priority="43" dxfId="830" operator="lessThan">
      <formula>$F$14</formula>
    </cfRule>
  </conditionalFormatting>
  <conditionalFormatting sqref="I7">
    <cfRule type="cellIs" priority="42" dxfId="830" operator="lessThan">
      <formula>$H$7</formula>
    </cfRule>
  </conditionalFormatting>
  <conditionalFormatting sqref="I8">
    <cfRule type="cellIs" priority="41" dxfId="830" operator="lessThan">
      <formula>$H$8</formula>
    </cfRule>
  </conditionalFormatting>
  <conditionalFormatting sqref="I9">
    <cfRule type="cellIs" priority="40" dxfId="830" operator="lessThan">
      <formula>$H$9</formula>
    </cfRule>
  </conditionalFormatting>
  <conditionalFormatting sqref="I10">
    <cfRule type="cellIs" priority="39" dxfId="830" operator="lessThan">
      <formula>$H$10</formula>
    </cfRule>
  </conditionalFormatting>
  <conditionalFormatting sqref="I11">
    <cfRule type="cellIs" priority="38" dxfId="830" operator="lessThan">
      <formula>$H$11</formula>
    </cfRule>
  </conditionalFormatting>
  <conditionalFormatting sqref="I12">
    <cfRule type="cellIs" priority="37" dxfId="830" operator="lessThan">
      <formula>$H$12</formula>
    </cfRule>
  </conditionalFormatting>
  <conditionalFormatting sqref="I13">
    <cfRule type="cellIs" priority="36" dxfId="830" operator="lessThan">
      <formula>$H$13</formula>
    </cfRule>
  </conditionalFormatting>
  <conditionalFormatting sqref="I14">
    <cfRule type="cellIs" priority="35" dxfId="830" operator="lessThan">
      <formula>$H$14</formula>
    </cfRule>
  </conditionalFormatting>
  <conditionalFormatting sqref="G16">
    <cfRule type="cellIs" priority="34" dxfId="830" operator="lessThan">
      <formula>$F$16</formula>
    </cfRule>
  </conditionalFormatting>
  <conditionalFormatting sqref="G17">
    <cfRule type="cellIs" priority="33" dxfId="830" operator="lessThan">
      <formula>$F$17</formula>
    </cfRule>
  </conditionalFormatting>
  <conditionalFormatting sqref="G18">
    <cfRule type="cellIs" priority="32" dxfId="830" operator="lessThan">
      <formula>$F$18</formula>
    </cfRule>
  </conditionalFormatting>
  <conditionalFormatting sqref="I16">
    <cfRule type="cellIs" priority="31" dxfId="830" operator="lessThan">
      <formula>$H$16</formula>
    </cfRule>
  </conditionalFormatting>
  <conditionalFormatting sqref="I17">
    <cfRule type="cellIs" priority="30" dxfId="830" operator="lessThan">
      <formula>$H$17</formula>
    </cfRule>
  </conditionalFormatting>
  <conditionalFormatting sqref="I18">
    <cfRule type="cellIs" priority="29" dxfId="830" operator="lessThan">
      <formula>$H$18</formula>
    </cfRule>
  </conditionalFormatting>
  <conditionalFormatting sqref="K7">
    <cfRule type="cellIs" priority="28" dxfId="830" operator="greaterThan">
      <formula>$J$7</formula>
    </cfRule>
  </conditionalFormatting>
  <conditionalFormatting sqref="K8">
    <cfRule type="cellIs" priority="27" dxfId="830" operator="greaterThan">
      <formula>$J$8</formula>
    </cfRule>
  </conditionalFormatting>
  <conditionalFormatting sqref="K9">
    <cfRule type="cellIs" priority="26" dxfId="830" operator="greaterThan">
      <formula>$J$9</formula>
    </cfRule>
  </conditionalFormatting>
  <conditionalFormatting sqref="K10">
    <cfRule type="cellIs" priority="25" dxfId="830" operator="greaterThan">
      <formula>$J$10</formula>
    </cfRule>
  </conditionalFormatting>
  <conditionalFormatting sqref="K11">
    <cfRule type="cellIs" priority="24" dxfId="830" operator="greaterThan">
      <formula>$J$11</formula>
    </cfRule>
  </conditionalFormatting>
  <conditionalFormatting sqref="K12">
    <cfRule type="cellIs" priority="23" dxfId="830" operator="greaterThan">
      <formula>$J$12</formula>
    </cfRule>
  </conditionalFormatting>
  <conditionalFormatting sqref="K13">
    <cfRule type="cellIs" priority="22" dxfId="830" operator="greaterThan">
      <formula>$J$13</formula>
    </cfRule>
  </conditionalFormatting>
  <conditionalFormatting sqref="K14">
    <cfRule type="cellIs" priority="21" dxfId="830" operator="greaterThan">
      <formula>$J$14</formula>
    </cfRule>
  </conditionalFormatting>
  <conditionalFormatting sqref="K16">
    <cfRule type="cellIs" priority="6" dxfId="830" operator="greaterThan">
      <formula>$J$16</formula>
    </cfRule>
    <cfRule type="cellIs" priority="20" dxfId="830" operator="greaterThan">
      <formula>$J$16</formula>
    </cfRule>
  </conditionalFormatting>
  <conditionalFormatting sqref="K17">
    <cfRule type="cellIs" priority="5" dxfId="830" operator="greaterThan">
      <formula>$J$17</formula>
    </cfRule>
    <cfRule type="cellIs" priority="19" dxfId="830" operator="greaterThan">
      <formula>$J$17</formula>
    </cfRule>
  </conditionalFormatting>
  <conditionalFormatting sqref="K18">
    <cfRule type="cellIs" priority="4" dxfId="830" operator="greaterThan">
      <formula>$J$18</formula>
    </cfRule>
    <cfRule type="cellIs" priority="18" dxfId="830" operator="greaterThan">
      <formula>$J$18</formula>
    </cfRule>
  </conditionalFormatting>
  <conditionalFormatting sqref="M7">
    <cfRule type="cellIs" priority="17" dxfId="830" operator="lessThan">
      <formula>$L$7</formula>
    </cfRule>
  </conditionalFormatting>
  <conditionalFormatting sqref="M8">
    <cfRule type="cellIs" priority="16" dxfId="830" operator="lessThan">
      <formula>$L$8</formula>
    </cfRule>
  </conditionalFormatting>
  <conditionalFormatting sqref="M9">
    <cfRule type="cellIs" priority="15" dxfId="830" operator="lessThan">
      <formula>$L$9</formula>
    </cfRule>
  </conditionalFormatting>
  <conditionalFormatting sqref="M10">
    <cfRule type="cellIs" priority="14" dxfId="830" operator="lessThan">
      <formula>$L$10</formula>
    </cfRule>
  </conditionalFormatting>
  <conditionalFormatting sqref="M11">
    <cfRule type="cellIs" priority="13" dxfId="830" operator="lessThan">
      <formula>$L$11</formula>
    </cfRule>
  </conditionalFormatting>
  <conditionalFormatting sqref="M12">
    <cfRule type="cellIs" priority="12" dxfId="830" operator="lessThan">
      <formula>$L$12</formula>
    </cfRule>
  </conditionalFormatting>
  <conditionalFormatting sqref="M13">
    <cfRule type="cellIs" priority="11" dxfId="830" operator="lessThan">
      <formula>$L$13</formula>
    </cfRule>
  </conditionalFormatting>
  <conditionalFormatting sqref="M14">
    <cfRule type="cellIs" priority="10" dxfId="830" operator="lessThan">
      <formula>$L$14</formula>
    </cfRule>
  </conditionalFormatting>
  <conditionalFormatting sqref="M16">
    <cfRule type="cellIs" priority="9" dxfId="830" operator="lessThan">
      <formula>$L$16</formula>
    </cfRule>
  </conditionalFormatting>
  <conditionalFormatting sqref="M17">
    <cfRule type="cellIs" priority="8" dxfId="830" operator="lessThan">
      <formula>$L$17</formula>
    </cfRule>
  </conditionalFormatting>
  <conditionalFormatting sqref="M18">
    <cfRule type="cellIs" priority="7" dxfId="830" operator="lessThan">
      <formula>$L$18</formula>
    </cfRule>
  </conditionalFormatting>
  <conditionalFormatting sqref="G10">
    <cfRule type="cellIs" priority="3" dxfId="830" operator="lessThan">
      <formula>$F$10</formula>
    </cfRule>
  </conditionalFormatting>
  <conditionalFormatting sqref="C7">
    <cfRule type="cellIs" priority="1" dxfId="829" operator="greaterThan">
      <formula>$B$7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Коростин Сергей Викторович</cp:lastModifiedBy>
  <cp:lastPrinted>2019-12-04T02:01:35Z</cp:lastPrinted>
  <dcterms:created xsi:type="dcterms:W3CDTF">2017-03-31T09:53:21Z</dcterms:created>
  <dcterms:modified xsi:type="dcterms:W3CDTF">2021-03-30T23:59:21Z</dcterms:modified>
  <cp:category/>
  <cp:version/>
  <cp:contentType/>
  <cp:contentStatus/>
</cp:coreProperties>
</file>